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宗谷地区　　　　サッカー協会\2019年度\宗谷地区ｻｯｶｰ協会\3種\"/>
    </mc:Choice>
  </mc:AlternateContent>
  <xr:revisionPtr revIDLastSave="0" documentId="8_{0FA25656-DDFF-4A23-86D4-3485B3C62970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試合結果 (2)" sheetId="5" r:id="rId1"/>
    <sheet name="試合結果" sheetId="4" r:id="rId2"/>
    <sheet name="Sheet3" sheetId="3" r:id="rId3"/>
  </sheets>
  <definedNames>
    <definedName name="_xlnm.Print_Area" localSheetId="1">試合結果!$A$1:$AP$31</definedName>
    <definedName name="_xlnm.Print_Area" localSheetId="0">'試合結果 (2)'!$A$1:$AP$31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5" l="1"/>
  <c r="F20" i="5"/>
  <c r="F18" i="5"/>
  <c r="F22" i="4" l="1"/>
  <c r="F20" i="4"/>
  <c r="F18" i="4"/>
  <c r="B14" i="4"/>
  <c r="M9" i="4"/>
  <c r="M8" i="4"/>
  <c r="J9" i="4"/>
  <c r="J8" i="4"/>
  <c r="B11" i="4"/>
  <c r="B8" i="4"/>
  <c r="G31" i="3" l="1"/>
  <c r="A31" i="3"/>
  <c r="G4" i="3"/>
  <c r="A4" i="3"/>
  <c r="N10" i="4" l="1"/>
  <c r="J10" i="4"/>
  <c r="N13" i="4"/>
  <c r="I11" i="4"/>
  <c r="M10" i="4"/>
  <c r="F13" i="4" s="1"/>
  <c r="M14" i="4"/>
  <c r="Q13" i="4"/>
  <c r="J16" i="4" s="1"/>
  <c r="J14" i="4"/>
  <c r="I14" i="4"/>
  <c r="Q10" i="4"/>
  <c r="F16" i="4" s="1"/>
  <c r="M15" i="4"/>
  <c r="J15" i="4"/>
  <c r="I15" i="4"/>
  <c r="I12" i="4"/>
  <c r="F15" i="4"/>
  <c r="F14" i="4"/>
  <c r="F12" i="4"/>
  <c r="F11" i="4"/>
  <c r="AT14" i="5" l="1"/>
  <c r="AT8" i="5"/>
  <c r="AT11" i="5"/>
  <c r="O8" i="4"/>
  <c r="AG8" i="4"/>
  <c r="K8" i="4"/>
  <c r="I13" i="4"/>
  <c r="AG11" i="4" s="1"/>
  <c r="U8" i="4"/>
  <c r="AA8" i="4"/>
  <c r="I16" i="4"/>
  <c r="G14" i="4" s="1"/>
  <c r="AD8" i="4"/>
  <c r="AJ8" i="4" s="1"/>
  <c r="AD14" i="4"/>
  <c r="O11" i="4"/>
  <c r="M16" i="4"/>
  <c r="K14" i="4" s="1"/>
  <c r="G11" i="4"/>
  <c r="AD11" i="4"/>
  <c r="X8" i="4"/>
  <c r="R8" i="4" s="1"/>
  <c r="AR14" i="5" l="1"/>
  <c r="AR11" i="5"/>
  <c r="AR8" i="5"/>
  <c r="AS14" i="5"/>
  <c r="AS8" i="5"/>
  <c r="AS11" i="5"/>
  <c r="AG14" i="4"/>
  <c r="AJ14" i="4" s="1"/>
  <c r="AS14" i="4" s="1"/>
  <c r="X11" i="4"/>
  <c r="AA11" i="4"/>
  <c r="U11" i="4"/>
  <c r="R11" i="4" s="1"/>
  <c r="X14" i="4"/>
  <c r="U14" i="4"/>
  <c r="AA14" i="4"/>
  <c r="AT11" i="4"/>
  <c r="AJ11" i="4"/>
  <c r="AT8" i="4"/>
  <c r="AT14" i="4"/>
  <c r="AU14" i="5" l="1"/>
  <c r="AU8" i="5"/>
  <c r="AU11" i="5"/>
  <c r="AS11" i="4"/>
  <c r="AS8" i="4"/>
  <c r="R14" i="4"/>
  <c r="AR14" i="4" s="1"/>
  <c r="AU14" i="4" s="1"/>
  <c r="AR8" i="4" l="1"/>
  <c r="AU8" i="4" s="1"/>
  <c r="AR11" i="4"/>
  <c r="AU11" i="4" s="1"/>
  <c r="AM11" i="4" l="1"/>
  <c r="AM14" i="4"/>
  <c r="AM8" i="4"/>
</calcChain>
</file>

<file path=xl/sharedStrings.xml><?xml version="1.0" encoding="utf-8"?>
<sst xmlns="http://schemas.openxmlformats.org/spreadsheetml/2006/main" count="145" uniqueCount="55">
  <si>
    <t>勝</t>
    <rPh sb="0" eb="1">
      <t>カ</t>
    </rPh>
    <phoneticPr fontId="2"/>
  </si>
  <si>
    <t>引分</t>
    <rPh sb="0" eb="1">
      <t>ヒ</t>
    </rPh>
    <rPh sb="1" eb="2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</si>
  <si>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</si>
  <si>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</si>
  <si>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総得点</t>
    <rPh sb="0" eb="3">
      <t>ソウトクテン</t>
    </rPh>
    <phoneticPr fontId="2"/>
  </si>
  <si>
    <t>総失点</t>
    <rPh sb="0" eb="1">
      <t>ソウ</t>
    </rPh>
    <rPh sb="1" eb="3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</si>
  <si>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</si>
  <si>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</si>
  <si>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</si>
  <si>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</si>
  <si>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>-</t>
    <phoneticPr fontId="2"/>
  </si>
  <si>
    <t>潮見が丘中</t>
    <rPh sb="0" eb="2">
      <t>シオミ</t>
    </rPh>
    <rPh sb="3" eb="4">
      <t>オカ</t>
    </rPh>
    <rPh sb="4" eb="5">
      <t>チュウ</t>
    </rPh>
    <phoneticPr fontId="2"/>
  </si>
  <si>
    <t>令和元年度 第43回稚内市中学校サッカー大会</t>
    <phoneticPr fontId="2"/>
  </si>
  <si>
    <t>優勝</t>
    <rPh sb="0" eb="2">
      <t>ユウショウ</t>
    </rPh>
    <phoneticPr fontId="2"/>
  </si>
  <si>
    <t>【大会名】</t>
    <rPh sb="1" eb="4">
      <t>タイカイメイ</t>
    </rPh>
    <phoneticPr fontId="2"/>
  </si>
  <si>
    <t>第1試合</t>
    <phoneticPr fontId="2"/>
  </si>
  <si>
    <t>第2試合</t>
    <phoneticPr fontId="2"/>
  </si>
  <si>
    <t>チーム</t>
    <phoneticPr fontId="2"/>
  </si>
  <si>
    <t>チーム</t>
    <phoneticPr fontId="2"/>
  </si>
  <si>
    <t>前　　半</t>
    <rPh sb="0" eb="1">
      <t>マエ</t>
    </rPh>
    <rPh sb="3" eb="4">
      <t>ハン</t>
    </rPh>
    <phoneticPr fontId="2"/>
  </si>
  <si>
    <t>後　　半</t>
    <rPh sb="0" eb="1">
      <t>アト</t>
    </rPh>
    <rPh sb="3" eb="4">
      <t>ハン</t>
    </rPh>
    <phoneticPr fontId="2"/>
  </si>
  <si>
    <t>延長前半</t>
    <rPh sb="0" eb="2">
      <t>エンチョウ</t>
    </rPh>
    <rPh sb="2" eb="4">
      <t>ゼンハン</t>
    </rPh>
    <phoneticPr fontId="2"/>
  </si>
  <si>
    <t>延長後半</t>
    <rPh sb="0" eb="2">
      <t>エンチョウ</t>
    </rPh>
    <rPh sb="2" eb="4">
      <t>コウハン</t>
    </rPh>
    <phoneticPr fontId="2"/>
  </si>
  <si>
    <t>P　　K</t>
    <phoneticPr fontId="2"/>
  </si>
  <si>
    <t>P　　K</t>
    <phoneticPr fontId="2"/>
  </si>
  <si>
    <t>合　計</t>
    <rPh sb="0" eb="1">
      <t>ゴウ</t>
    </rPh>
    <rPh sb="2" eb="3">
      <t>ケイ</t>
    </rPh>
    <phoneticPr fontId="2"/>
  </si>
  <si>
    <t>時　間</t>
    <rPh sb="0" eb="1">
      <t>トキ</t>
    </rPh>
    <rPh sb="2" eb="3">
      <t>アイダ</t>
    </rPh>
    <phoneticPr fontId="2"/>
  </si>
  <si>
    <t>得　点</t>
    <rPh sb="0" eb="1">
      <t>トク</t>
    </rPh>
    <rPh sb="2" eb="3">
      <t>テン</t>
    </rPh>
    <phoneticPr fontId="2"/>
  </si>
  <si>
    <t>警告･退場</t>
    <rPh sb="0" eb="2">
      <t>ケイコク</t>
    </rPh>
    <rPh sb="3" eb="5">
      <t>タイジョウ</t>
    </rPh>
    <phoneticPr fontId="2"/>
  </si>
  <si>
    <t>※時間はﾄｰﾀﾙﾀｲﾑ、得点､警告､退場は背番号も記入。【例】75分　⑩香川</t>
    <rPh sb="1" eb="3">
      <t>ジカン</t>
    </rPh>
    <rPh sb="12" eb="14">
      <t>トクテン</t>
    </rPh>
    <rPh sb="15" eb="17">
      <t>ケイコク</t>
    </rPh>
    <rPh sb="18" eb="20">
      <t>タイジョウ</t>
    </rPh>
    <rPh sb="21" eb="24">
      <t>セバンゴウ</t>
    </rPh>
    <rPh sb="25" eb="27">
      <t>キニュウ</t>
    </rPh>
    <rPh sb="29" eb="30">
      <t>レイ</t>
    </rPh>
    <rPh sb="33" eb="34">
      <t>フン</t>
    </rPh>
    <rPh sb="36" eb="38">
      <t>カガワ</t>
    </rPh>
    <phoneticPr fontId="2"/>
  </si>
  <si>
    <t>第3試合</t>
    <phoneticPr fontId="2"/>
  </si>
  <si>
    <t>第4試合</t>
    <phoneticPr fontId="2"/>
  </si>
  <si>
    <t>稚内市中学校サッカー大会</t>
    <rPh sb="0" eb="3">
      <t>ワッカナイシ</t>
    </rPh>
    <rPh sb="3" eb="6">
      <t>チュウガッコウ</t>
    </rPh>
    <rPh sb="10" eb="12">
      <t>タイカイ</t>
    </rPh>
    <phoneticPr fontId="2"/>
  </si>
  <si>
    <t>稚内東中学校</t>
    <rPh sb="0" eb="2">
      <t>ワッカナイ</t>
    </rPh>
    <rPh sb="2" eb="3">
      <t>ヒガシ</t>
    </rPh>
    <rPh sb="3" eb="6">
      <t>チュウガッコウ</t>
    </rPh>
    <phoneticPr fontId="2"/>
  </si>
  <si>
    <t>稚内南中学校</t>
    <rPh sb="0" eb="2">
      <t>ワッカナイ</t>
    </rPh>
    <rPh sb="2" eb="3">
      <t>ミナミ</t>
    </rPh>
    <rPh sb="3" eb="6">
      <t>チュウガッコウ</t>
    </rPh>
    <phoneticPr fontId="2"/>
  </si>
  <si>
    <t>潮見が丘中学校</t>
    <rPh sb="0" eb="2">
      <t>シオミ</t>
    </rPh>
    <rPh sb="3" eb="4">
      <t>オカ</t>
    </rPh>
    <rPh sb="4" eb="7">
      <t>チュウガッコウ</t>
    </rPh>
    <phoneticPr fontId="2"/>
  </si>
  <si>
    <t>⑨丸山</t>
    <rPh sb="1" eb="3">
      <t>マルヤマ</t>
    </rPh>
    <phoneticPr fontId="2"/>
  </si>
  <si>
    <t>⑧山本</t>
    <rPh sb="1" eb="3">
      <t>ヤマモト</t>
    </rPh>
    <phoneticPr fontId="2"/>
  </si>
  <si>
    <t>⑫升田</t>
    <rPh sb="1" eb="3">
      <t>マスダ</t>
    </rPh>
    <phoneticPr fontId="2"/>
  </si>
  <si>
    <t>⑪小野</t>
    <rPh sb="1" eb="3">
      <t>オノ</t>
    </rPh>
    <phoneticPr fontId="2"/>
  </si>
  <si>
    <t>⑨畑野</t>
    <rPh sb="1" eb="2">
      <t>ハタケ</t>
    </rPh>
    <rPh sb="2" eb="3">
      <t>ノ</t>
    </rPh>
    <phoneticPr fontId="2"/>
  </si>
  <si>
    <t>③須藤</t>
    <rPh sb="1" eb="3">
      <t>スドウ</t>
    </rPh>
    <phoneticPr fontId="2"/>
  </si>
  <si>
    <t>⑦阿部</t>
    <rPh sb="1" eb="3">
      <t>アベ</t>
    </rPh>
    <phoneticPr fontId="2"/>
  </si>
  <si>
    <t>⑳小池</t>
    <rPh sb="1" eb="3">
      <t>コイケ</t>
    </rPh>
    <phoneticPr fontId="2"/>
  </si>
  <si>
    <t>⑤松田</t>
    <rPh sb="1" eb="3">
      <t>マツダ</t>
    </rPh>
    <phoneticPr fontId="2"/>
  </si>
  <si>
    <t>⑧高口</t>
    <rPh sb="1" eb="3">
      <t>タカグチ</t>
    </rPh>
    <phoneticPr fontId="2"/>
  </si>
  <si>
    <t>⑩渡辺</t>
    <rPh sb="1" eb="3">
      <t>ワタナベ</t>
    </rPh>
    <phoneticPr fontId="2"/>
  </si>
  <si>
    <t>⑦太田</t>
    <rPh sb="1" eb="3">
      <t>オオタ</t>
    </rPh>
    <phoneticPr fontId="2"/>
  </si>
  <si>
    <t>稚内東</t>
    <rPh sb="0" eb="2">
      <t>ワッカナイ</t>
    </rPh>
    <rPh sb="2" eb="3">
      <t>ヒガシ</t>
    </rPh>
    <phoneticPr fontId="2"/>
  </si>
  <si>
    <t>稚内南</t>
    <rPh sb="0" eb="2">
      <t>ワッカナイ</t>
    </rPh>
    <rPh sb="2" eb="3">
      <t>ミナミ</t>
    </rPh>
    <phoneticPr fontId="2"/>
  </si>
  <si>
    <t>稚内東</t>
  </si>
  <si>
    <t>○</t>
  </si>
  <si>
    <t>×</t>
  </si>
  <si>
    <t>稚内南</t>
  </si>
  <si>
    <t>潮見が丘中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</si>
</sst>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 indent="1"/>
    </xf>
    <xf numFmtId="0" fontId="6" fillId="0" borderId="26" xfId="0" applyFont="1" applyBorder="1" applyAlignment="1">
      <alignment vertical="center"/>
    </xf>
    <xf numFmtId="0" fontId="6" fillId="0" borderId="42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 shrinkToFit="1"/>
    </xf>
    <xf numFmtId="0" fontId="6" fillId="0" borderId="28" xfId="0" applyFont="1" applyBorder="1" applyAlignment="1">
      <alignment horizontal="right" vertical="center"/>
    </xf>
    <xf numFmtId="0" fontId="6" fillId="0" borderId="43" xfId="0" applyFont="1" applyBorder="1" applyAlignment="1">
      <alignment horizontal="left" vertical="center" indent="1"/>
    </xf>
    <xf numFmtId="0" fontId="6" fillId="0" borderId="30" xfId="0" applyFont="1" applyBorder="1" applyAlignment="1">
      <alignment vertical="center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 indent="1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/>
    </xf>
    <xf numFmtId="0" fontId="6" fillId="0" borderId="49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0" xfId="0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51" xfId="0" applyFont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10" fillId="0" borderId="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44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2">
    <cellStyle name="標準" xfId="0" builtinId="0"/>
    <cellStyle name="標準_H19 U-15フットサル宗谷予選組合せ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view="pageBreakPreview" zoomScaleNormal="100" zoomScaleSheetLayoutView="100" workbookViewId="0">
      <selection activeCell="F18" sqref="F18:Q19"/>
    </sheetView>
  </sheetViews>
  <sheetFormatPr defaultColWidth="3" defaultRowHeight="19.5" customHeight="1" x14ac:dyDescent="0.15"/>
  <cols>
    <col min="1" max="41" width="3.25" style="2" customWidth="1"/>
    <col min="42" max="16384" width="3" style="2"/>
  </cols>
  <sheetData>
    <row r="1" spans="1:47" s="1" customFormat="1" ht="19.5" customHeight="1" x14ac:dyDescent="0.15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47" s="1" customFormat="1" ht="19.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7" s="1" customFormat="1" ht="19.5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47" ht="19.5" customHeight="1" x14ac:dyDescent="0.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7" ht="19.5" customHeight="1" x14ac:dyDescent="0.15">
      <c r="B5" s="94"/>
      <c r="C5" s="94"/>
      <c r="D5" s="94"/>
      <c r="E5" s="94"/>
      <c r="F5" s="105" t="s">
        <v>11</v>
      </c>
      <c r="G5" s="105"/>
      <c r="H5" s="105"/>
      <c r="I5" s="105"/>
      <c r="J5" s="95" t="s">
        <v>48</v>
      </c>
      <c r="K5" s="96"/>
      <c r="L5" s="96"/>
      <c r="M5" s="97"/>
      <c r="N5" s="104" t="s">
        <v>49</v>
      </c>
      <c r="O5" s="105"/>
      <c r="P5" s="105"/>
      <c r="Q5" s="105"/>
      <c r="R5" s="77" t="s">
        <v>3</v>
      </c>
      <c r="S5" s="77"/>
      <c r="T5" s="77"/>
      <c r="U5" s="68" t="s">
        <v>0</v>
      </c>
      <c r="V5" s="69"/>
      <c r="W5" s="69"/>
      <c r="X5" s="68" t="s">
        <v>1</v>
      </c>
      <c r="Y5" s="69"/>
      <c r="Z5" s="69"/>
      <c r="AA5" s="68" t="s">
        <v>2</v>
      </c>
      <c r="AB5" s="69"/>
      <c r="AC5" s="69"/>
      <c r="AD5" s="77" t="s">
        <v>4</v>
      </c>
      <c r="AE5" s="77"/>
      <c r="AF5" s="77"/>
      <c r="AG5" s="77" t="s">
        <v>5</v>
      </c>
      <c r="AH5" s="77"/>
      <c r="AI5" s="77"/>
      <c r="AJ5" s="77" t="s">
        <v>6</v>
      </c>
      <c r="AK5" s="77"/>
      <c r="AL5" s="77"/>
      <c r="AM5" s="77" t="s">
        <v>7</v>
      </c>
      <c r="AN5" s="77"/>
      <c r="AO5" s="77"/>
    </row>
    <row r="6" spans="1:47" ht="19.5" customHeight="1" x14ac:dyDescent="0.15">
      <c r="B6" s="94"/>
      <c r="C6" s="94"/>
      <c r="D6" s="94"/>
      <c r="E6" s="94"/>
      <c r="F6" s="105"/>
      <c r="G6" s="105"/>
      <c r="H6" s="105"/>
      <c r="I6" s="105"/>
      <c r="J6" s="98"/>
      <c r="K6" s="99"/>
      <c r="L6" s="99"/>
      <c r="M6" s="100"/>
      <c r="N6" s="105"/>
      <c r="O6" s="105"/>
      <c r="P6" s="105"/>
      <c r="Q6" s="105"/>
      <c r="R6" s="77"/>
      <c r="S6" s="77"/>
      <c r="T6" s="77"/>
      <c r="U6" s="71"/>
      <c r="V6" s="72"/>
      <c r="W6" s="72"/>
      <c r="X6" s="71"/>
      <c r="Y6" s="72"/>
      <c r="Z6" s="72"/>
      <c r="AA6" s="71"/>
      <c r="AB6" s="72"/>
      <c r="AC6" s="72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7" ht="19.5" customHeight="1" x14ac:dyDescent="0.15">
      <c r="B7" s="94"/>
      <c r="C7" s="94"/>
      <c r="D7" s="94"/>
      <c r="E7" s="94"/>
      <c r="F7" s="105"/>
      <c r="G7" s="105"/>
      <c r="H7" s="105"/>
      <c r="I7" s="105"/>
      <c r="J7" s="101"/>
      <c r="K7" s="102"/>
      <c r="L7" s="102"/>
      <c r="M7" s="103"/>
      <c r="N7" s="105"/>
      <c r="O7" s="105"/>
      <c r="P7" s="105"/>
      <c r="Q7" s="105"/>
      <c r="R7" s="77"/>
      <c r="S7" s="77"/>
      <c r="T7" s="77"/>
      <c r="U7" s="74"/>
      <c r="V7" s="75"/>
      <c r="W7" s="75"/>
      <c r="X7" s="74"/>
      <c r="Y7" s="75"/>
      <c r="Z7" s="75"/>
      <c r="AA7" s="74"/>
      <c r="AB7" s="75"/>
      <c r="AC7" s="75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7" ht="19.5" customHeight="1" x14ac:dyDescent="0.15">
      <c r="B8" s="79" t="s">
        <v>54</v>
      </c>
      <c r="C8" s="79"/>
      <c r="D8" s="79"/>
      <c r="E8" s="79"/>
      <c r="F8" s="83"/>
      <c r="G8" s="84"/>
      <c r="H8" s="84"/>
      <c r="I8" s="85"/>
      <c r="J8" s="15">
        <v>1</v>
      </c>
      <c r="K8" s="80" t="s">
        <v>51</v>
      </c>
      <c r="L8" s="81"/>
      <c r="M8" s="16">
        <v>1</v>
      </c>
      <c r="N8" s="15">
        <v>3</v>
      </c>
      <c r="O8" s="80" t="s">
        <v>51</v>
      </c>
      <c r="P8" s="81"/>
      <c r="Q8" s="16">
        <v>0</v>
      </c>
      <c r="R8" s="78">
        <v>6</v>
      </c>
      <c r="S8" s="78"/>
      <c r="T8" s="78"/>
      <c r="U8" s="68">
        <v>2</v>
      </c>
      <c r="V8" s="69"/>
      <c r="W8" s="70"/>
      <c r="X8" s="68">
        <v>0</v>
      </c>
      <c r="Y8" s="69"/>
      <c r="Z8" s="70"/>
      <c r="AA8" s="68">
        <v>0</v>
      </c>
      <c r="AB8" s="69"/>
      <c r="AC8" s="70"/>
      <c r="AD8" s="77">
        <v>9</v>
      </c>
      <c r="AE8" s="77"/>
      <c r="AF8" s="77"/>
      <c r="AG8" s="77">
        <v>3</v>
      </c>
      <c r="AH8" s="77"/>
      <c r="AI8" s="77"/>
      <c r="AJ8" s="77">
        <v>6</v>
      </c>
      <c r="AK8" s="77"/>
      <c r="AL8" s="77"/>
      <c r="AM8" s="78">
        <v>1</v>
      </c>
      <c r="AN8" s="78"/>
      <c r="AO8" s="78"/>
      <c r="AR8" s="2" t="e">
        <f>RANK(R8,$R$11:$R$16)</f>
        <v>#N/A</v>
      </c>
      <c r="AS8" s="2" t="e">
        <f>RANK(AJ8,$AJ$11:$AJ$16)</f>
        <v>#N/A</v>
      </c>
      <c r="AT8" s="2" t="e">
        <f>RANK(AD8,$AD$11:$AD$16)</f>
        <v>#N/A</v>
      </c>
      <c r="AU8" s="7" t="e">
        <f>AR8*100+AS8*10+AT8</f>
        <v>#N/A</v>
      </c>
    </row>
    <row r="9" spans="1:47" ht="19.5" customHeight="1" x14ac:dyDescent="0.15">
      <c r="B9" s="79"/>
      <c r="C9" s="79"/>
      <c r="D9" s="79"/>
      <c r="E9" s="79"/>
      <c r="F9" s="86"/>
      <c r="G9" s="87"/>
      <c r="H9" s="87"/>
      <c r="I9" s="88"/>
      <c r="J9" s="17">
        <v>3</v>
      </c>
      <c r="K9" s="82"/>
      <c r="L9" s="82"/>
      <c r="M9" s="18">
        <v>0</v>
      </c>
      <c r="N9" s="17">
        <v>2</v>
      </c>
      <c r="O9" s="82"/>
      <c r="P9" s="82"/>
      <c r="Q9" s="18">
        <v>2</v>
      </c>
      <c r="R9" s="78"/>
      <c r="S9" s="78"/>
      <c r="T9" s="78"/>
      <c r="U9" s="71"/>
      <c r="V9" s="72"/>
      <c r="W9" s="73"/>
      <c r="X9" s="71"/>
      <c r="Y9" s="72"/>
      <c r="Z9" s="73"/>
      <c r="AA9" s="71"/>
      <c r="AB9" s="72"/>
      <c r="AC9" s="73"/>
      <c r="AD9" s="77"/>
      <c r="AE9" s="77"/>
      <c r="AF9" s="77"/>
      <c r="AG9" s="77"/>
      <c r="AH9" s="77"/>
      <c r="AI9" s="77"/>
      <c r="AJ9" s="77"/>
      <c r="AK9" s="77"/>
      <c r="AL9" s="77"/>
      <c r="AM9" s="78"/>
      <c r="AN9" s="78"/>
      <c r="AO9" s="78"/>
    </row>
    <row r="10" spans="1:47" ht="19.5" customHeight="1" x14ac:dyDescent="0.15">
      <c r="B10" s="79"/>
      <c r="C10" s="79"/>
      <c r="D10" s="79"/>
      <c r="E10" s="79"/>
      <c r="F10" s="89"/>
      <c r="G10" s="90"/>
      <c r="H10" s="90"/>
      <c r="I10" s="91"/>
      <c r="J10" s="20">
        <v>4</v>
      </c>
      <c r="K10" s="92" t="s">
        <v>10</v>
      </c>
      <c r="L10" s="92"/>
      <c r="M10" s="13">
        <v>1</v>
      </c>
      <c r="N10" s="20">
        <v>5</v>
      </c>
      <c r="O10" s="92" t="s">
        <v>10</v>
      </c>
      <c r="P10" s="92"/>
      <c r="Q10" s="13">
        <v>2</v>
      </c>
      <c r="R10" s="78"/>
      <c r="S10" s="78"/>
      <c r="T10" s="78"/>
      <c r="U10" s="74"/>
      <c r="V10" s="75"/>
      <c r="W10" s="76"/>
      <c r="X10" s="74"/>
      <c r="Y10" s="75"/>
      <c r="Z10" s="76"/>
      <c r="AA10" s="74"/>
      <c r="AB10" s="75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78"/>
      <c r="AO10" s="78"/>
    </row>
    <row r="11" spans="1:47" ht="19.5" customHeight="1" x14ac:dyDescent="0.15">
      <c r="B11" s="79" t="s">
        <v>50</v>
      </c>
      <c r="C11" s="79"/>
      <c r="D11" s="79"/>
      <c r="E11" s="79"/>
      <c r="F11" s="8">
        <v>1</v>
      </c>
      <c r="G11" s="80" t="s">
        <v>52</v>
      </c>
      <c r="H11" s="81"/>
      <c r="I11" s="9">
        <v>1</v>
      </c>
      <c r="J11" s="83"/>
      <c r="K11" s="84"/>
      <c r="L11" s="84"/>
      <c r="M11" s="85"/>
      <c r="N11" s="8">
        <v>1</v>
      </c>
      <c r="O11" s="80" t="s">
        <v>51</v>
      </c>
      <c r="P11" s="81"/>
      <c r="Q11" s="9">
        <v>1</v>
      </c>
      <c r="R11" s="78">
        <v>3</v>
      </c>
      <c r="S11" s="78"/>
      <c r="T11" s="78"/>
      <c r="U11" s="68">
        <v>1</v>
      </c>
      <c r="V11" s="69"/>
      <c r="W11" s="70"/>
      <c r="X11" s="68">
        <v>0</v>
      </c>
      <c r="Y11" s="69"/>
      <c r="Z11" s="70"/>
      <c r="AA11" s="68">
        <v>1</v>
      </c>
      <c r="AB11" s="69"/>
      <c r="AC11" s="70"/>
      <c r="AD11" s="77">
        <v>4</v>
      </c>
      <c r="AE11" s="77"/>
      <c r="AF11" s="77"/>
      <c r="AG11" s="77">
        <v>6</v>
      </c>
      <c r="AH11" s="77"/>
      <c r="AI11" s="77"/>
      <c r="AJ11" s="77">
        <v>-2</v>
      </c>
      <c r="AK11" s="77"/>
      <c r="AL11" s="77"/>
      <c r="AM11" s="78">
        <v>2</v>
      </c>
      <c r="AN11" s="78"/>
      <c r="AO11" s="78"/>
      <c r="AR11" s="2">
        <f>RANK(R11,$R$11:$R$16)</f>
        <v>1</v>
      </c>
      <c r="AS11" s="2">
        <f>RANK(AJ11,$AJ$11:$AJ$16)</f>
        <v>1</v>
      </c>
      <c r="AT11" s="2">
        <f>RANK(AD11,$AD$11:$AD$16)</f>
        <v>1</v>
      </c>
      <c r="AU11" s="7">
        <f>AR11*100+AS11*10+AT11</f>
        <v>111</v>
      </c>
    </row>
    <row r="12" spans="1:47" ht="19.5" customHeight="1" x14ac:dyDescent="0.15">
      <c r="B12" s="79"/>
      <c r="C12" s="79"/>
      <c r="D12" s="79"/>
      <c r="E12" s="79"/>
      <c r="F12" s="10">
        <v>0</v>
      </c>
      <c r="G12" s="82"/>
      <c r="H12" s="82"/>
      <c r="I12" s="11">
        <v>3</v>
      </c>
      <c r="J12" s="86"/>
      <c r="K12" s="87"/>
      <c r="L12" s="87"/>
      <c r="M12" s="88"/>
      <c r="N12" s="10">
        <v>2</v>
      </c>
      <c r="O12" s="82"/>
      <c r="P12" s="82"/>
      <c r="Q12" s="11">
        <v>1</v>
      </c>
      <c r="R12" s="78"/>
      <c r="S12" s="78"/>
      <c r="T12" s="78"/>
      <c r="U12" s="71"/>
      <c r="V12" s="72"/>
      <c r="W12" s="73"/>
      <c r="X12" s="71"/>
      <c r="Y12" s="72"/>
      <c r="Z12" s="73"/>
      <c r="AA12" s="71"/>
      <c r="AB12" s="72"/>
      <c r="AC12" s="73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78"/>
      <c r="AO12" s="78"/>
    </row>
    <row r="13" spans="1:47" ht="19.5" customHeight="1" x14ac:dyDescent="0.15">
      <c r="B13" s="79"/>
      <c r="C13" s="79"/>
      <c r="D13" s="79"/>
      <c r="E13" s="79"/>
      <c r="F13" s="14">
        <v>1</v>
      </c>
      <c r="G13" s="92" t="s">
        <v>10</v>
      </c>
      <c r="H13" s="92"/>
      <c r="I13" s="13">
        <v>4</v>
      </c>
      <c r="J13" s="89"/>
      <c r="K13" s="90"/>
      <c r="L13" s="90"/>
      <c r="M13" s="91"/>
      <c r="N13" s="12">
        <v>3</v>
      </c>
      <c r="O13" s="92" t="s">
        <v>10</v>
      </c>
      <c r="P13" s="92"/>
      <c r="Q13" s="13">
        <v>2</v>
      </c>
      <c r="R13" s="78"/>
      <c r="S13" s="78"/>
      <c r="T13" s="78"/>
      <c r="U13" s="74"/>
      <c r="V13" s="75"/>
      <c r="W13" s="76"/>
      <c r="X13" s="74"/>
      <c r="Y13" s="75"/>
      <c r="Z13" s="76"/>
      <c r="AA13" s="74"/>
      <c r="AB13" s="75"/>
      <c r="AC13" s="76"/>
      <c r="AD13" s="77"/>
      <c r="AE13" s="77"/>
      <c r="AF13" s="77"/>
      <c r="AG13" s="77"/>
      <c r="AH13" s="77"/>
      <c r="AI13" s="77"/>
      <c r="AJ13" s="77"/>
      <c r="AK13" s="77"/>
      <c r="AL13" s="77"/>
      <c r="AM13" s="78"/>
      <c r="AN13" s="78"/>
      <c r="AO13" s="78"/>
    </row>
    <row r="14" spans="1:47" ht="19.5" customHeight="1" x14ac:dyDescent="0.15">
      <c r="B14" s="79" t="s">
        <v>53</v>
      </c>
      <c r="C14" s="79"/>
      <c r="D14" s="79"/>
      <c r="E14" s="79"/>
      <c r="F14" s="8">
        <v>0</v>
      </c>
      <c r="G14" s="80" t="s">
        <v>52</v>
      </c>
      <c r="H14" s="81"/>
      <c r="I14" s="9">
        <v>3</v>
      </c>
      <c r="J14" s="15">
        <v>1</v>
      </c>
      <c r="K14" s="80" t="s">
        <v>52</v>
      </c>
      <c r="L14" s="81"/>
      <c r="M14" s="16">
        <v>1</v>
      </c>
      <c r="N14" s="83"/>
      <c r="O14" s="84"/>
      <c r="P14" s="84"/>
      <c r="Q14" s="85"/>
      <c r="R14" s="78">
        <v>0</v>
      </c>
      <c r="S14" s="78"/>
      <c r="T14" s="78"/>
      <c r="U14" s="68">
        <v>0</v>
      </c>
      <c r="V14" s="69"/>
      <c r="W14" s="70"/>
      <c r="X14" s="68">
        <v>0</v>
      </c>
      <c r="Y14" s="69"/>
      <c r="Z14" s="70"/>
      <c r="AA14" s="68">
        <v>2</v>
      </c>
      <c r="AB14" s="69"/>
      <c r="AC14" s="70"/>
      <c r="AD14" s="77">
        <v>4</v>
      </c>
      <c r="AE14" s="77"/>
      <c r="AF14" s="77"/>
      <c r="AG14" s="77">
        <v>8</v>
      </c>
      <c r="AH14" s="77"/>
      <c r="AI14" s="77"/>
      <c r="AJ14" s="77">
        <v>-4</v>
      </c>
      <c r="AK14" s="77"/>
      <c r="AL14" s="77"/>
      <c r="AM14" s="78">
        <v>3</v>
      </c>
      <c r="AN14" s="78"/>
      <c r="AO14" s="78"/>
      <c r="AR14" s="2">
        <f>RANK(R14,$R$11:$R$16)</f>
        <v>2</v>
      </c>
      <c r="AS14" s="2">
        <f>RANK(AJ14,$AJ$11:$AJ$16)</f>
        <v>2</v>
      </c>
      <c r="AT14" s="2">
        <f>RANK(AD14,$AD$11:$AD$16)</f>
        <v>1</v>
      </c>
      <c r="AU14" s="7">
        <f>AR14*100+AS14*10+AT14</f>
        <v>221</v>
      </c>
    </row>
    <row r="15" spans="1:47" ht="19.5" customHeight="1" x14ac:dyDescent="0.15">
      <c r="B15" s="79"/>
      <c r="C15" s="79"/>
      <c r="D15" s="79"/>
      <c r="E15" s="79"/>
      <c r="F15" s="10">
        <v>2</v>
      </c>
      <c r="G15" s="82"/>
      <c r="H15" s="82"/>
      <c r="I15" s="11">
        <v>2</v>
      </c>
      <c r="J15" s="17">
        <v>1</v>
      </c>
      <c r="K15" s="82"/>
      <c r="L15" s="82"/>
      <c r="M15" s="18">
        <v>2</v>
      </c>
      <c r="N15" s="86"/>
      <c r="O15" s="87"/>
      <c r="P15" s="87"/>
      <c r="Q15" s="88"/>
      <c r="R15" s="78"/>
      <c r="S15" s="78"/>
      <c r="T15" s="78"/>
      <c r="U15" s="71"/>
      <c r="V15" s="72"/>
      <c r="W15" s="73"/>
      <c r="X15" s="71"/>
      <c r="Y15" s="72"/>
      <c r="Z15" s="73"/>
      <c r="AA15" s="71"/>
      <c r="AB15" s="72"/>
      <c r="AC15" s="73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78"/>
      <c r="AO15" s="78"/>
    </row>
    <row r="16" spans="1:47" ht="19.5" customHeight="1" x14ac:dyDescent="0.15">
      <c r="B16" s="79"/>
      <c r="C16" s="79"/>
      <c r="D16" s="79"/>
      <c r="E16" s="79"/>
      <c r="F16" s="12">
        <v>2</v>
      </c>
      <c r="G16" s="92" t="s">
        <v>10</v>
      </c>
      <c r="H16" s="92"/>
      <c r="I16" s="13">
        <v>5</v>
      </c>
      <c r="J16" s="20">
        <v>2</v>
      </c>
      <c r="K16" s="92" t="s">
        <v>10</v>
      </c>
      <c r="L16" s="92"/>
      <c r="M16" s="13">
        <v>3</v>
      </c>
      <c r="N16" s="89"/>
      <c r="O16" s="90"/>
      <c r="P16" s="90"/>
      <c r="Q16" s="91"/>
      <c r="R16" s="78"/>
      <c r="S16" s="78"/>
      <c r="T16" s="78"/>
      <c r="U16" s="74"/>
      <c r="V16" s="75"/>
      <c r="W16" s="76"/>
      <c r="X16" s="74"/>
      <c r="Y16" s="75"/>
      <c r="Z16" s="76"/>
      <c r="AA16" s="74"/>
      <c r="AB16" s="75"/>
      <c r="AC16" s="76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78"/>
      <c r="AO16" s="78"/>
    </row>
    <row r="17" spans="1:44" ht="19.5" customHeight="1" x14ac:dyDescent="0.15">
      <c r="A17" s="6"/>
      <c r="B17" s="5"/>
      <c r="C17" s="6"/>
      <c r="D17" s="6"/>
      <c r="E17" s="6"/>
      <c r="F17" s="2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9.5" customHeight="1" x14ac:dyDescent="0.15">
      <c r="B18" s="66" t="s">
        <v>13</v>
      </c>
      <c r="C18" s="66"/>
      <c r="D18" s="66"/>
      <c r="E18" s="66"/>
      <c r="F18" s="67" t="str">
        <f>F5</f>
        <v>潮見が丘中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44" ht="19.5" customHeight="1" x14ac:dyDescent="0.15">
      <c r="B19" s="66"/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44" ht="19.5" customHeight="1" x14ac:dyDescent="0.15">
      <c r="B20" s="66" t="s">
        <v>8</v>
      </c>
      <c r="C20" s="66"/>
      <c r="D20" s="66"/>
      <c r="E20" s="66"/>
      <c r="F20" s="67" t="str">
        <f>J5</f>
        <v>稚内東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44" ht="19.5" customHeight="1" x14ac:dyDescent="0.15"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44" ht="19.5" customHeight="1" x14ac:dyDescent="0.15">
      <c r="B22" s="66" t="s">
        <v>9</v>
      </c>
      <c r="C22" s="66"/>
      <c r="D22" s="66"/>
      <c r="E22" s="66"/>
      <c r="F22" s="67" t="str">
        <f>N5</f>
        <v>稚内南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44" ht="19.5" customHeight="1" x14ac:dyDescent="0.15"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</sheetData>
  <sheetProtection selectLockedCells="1"/>
  <mergeCells count="61">
    <mergeCell ref="A1:AR3"/>
    <mergeCell ref="B5:E7"/>
    <mergeCell ref="J5:M7"/>
    <mergeCell ref="N5:Q7"/>
    <mergeCell ref="F5:I7"/>
    <mergeCell ref="R5:T7"/>
    <mergeCell ref="U5:W7"/>
    <mergeCell ref="X5:Z7"/>
    <mergeCell ref="AA5:AC7"/>
    <mergeCell ref="AD5:AF7"/>
    <mergeCell ref="B11:E13"/>
    <mergeCell ref="J11:M13"/>
    <mergeCell ref="O11:P12"/>
    <mergeCell ref="G11:H12"/>
    <mergeCell ref="R11:T13"/>
    <mergeCell ref="O13:P13"/>
    <mergeCell ref="G13:H13"/>
    <mergeCell ref="AG5:AI7"/>
    <mergeCell ref="AJ5:AL7"/>
    <mergeCell ref="AM5:AO7"/>
    <mergeCell ref="U11:W13"/>
    <mergeCell ref="X11:Z13"/>
    <mergeCell ref="AA11:AC13"/>
    <mergeCell ref="AD11:AF13"/>
    <mergeCell ref="AG11:AI13"/>
    <mergeCell ref="AJ11:AL13"/>
    <mergeCell ref="AM11:AO13"/>
    <mergeCell ref="AM14:AO16"/>
    <mergeCell ref="B14:E16"/>
    <mergeCell ref="K14:L15"/>
    <mergeCell ref="N14:Q16"/>
    <mergeCell ref="G14:H15"/>
    <mergeCell ref="R14:T16"/>
    <mergeCell ref="U14:W16"/>
    <mergeCell ref="K16:L16"/>
    <mergeCell ref="G16:H16"/>
    <mergeCell ref="X14:Z16"/>
    <mergeCell ref="AA14:AC16"/>
    <mergeCell ref="AD14:AF16"/>
    <mergeCell ref="AG14:AI16"/>
    <mergeCell ref="AJ14:AL16"/>
    <mergeCell ref="AM8:AO10"/>
    <mergeCell ref="B8:E10"/>
    <mergeCell ref="K8:L9"/>
    <mergeCell ref="O8:P9"/>
    <mergeCell ref="F8:I10"/>
    <mergeCell ref="R8:T10"/>
    <mergeCell ref="U8:W10"/>
    <mergeCell ref="K10:L10"/>
    <mergeCell ref="O10:P10"/>
    <mergeCell ref="X8:Z10"/>
    <mergeCell ref="AA8:AC10"/>
    <mergeCell ref="AD8:AF10"/>
    <mergeCell ref="AG8:AI10"/>
    <mergeCell ref="AJ8:AL10"/>
    <mergeCell ref="B18:E19"/>
    <mergeCell ref="F18:Q19"/>
    <mergeCell ref="B20:E21"/>
    <mergeCell ref="F20:Q21"/>
    <mergeCell ref="B22:E23"/>
    <mergeCell ref="F22:Q23"/>
  </mergeCells>
  <phoneticPr fontId="2"/>
  <dataValidations count="1">
    <dataValidation allowBlank="1" showInputMessage="1" sqref="AD8:AL16" xr:uid="{00000000-0002-0000-0000-000000000000}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colBreaks count="1" manualBreakCount="1">
    <brk id="4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3"/>
  <sheetViews>
    <sheetView tabSelected="1" view="pageBreakPreview" zoomScaleNormal="100" zoomScaleSheetLayoutView="100" workbookViewId="0">
      <selection activeCell="V20" sqref="V20"/>
    </sheetView>
  </sheetViews>
  <sheetFormatPr defaultColWidth="3" defaultRowHeight="19.5" customHeight="1" x14ac:dyDescent="0.15"/>
  <cols>
    <col min="1" max="41" width="3.25" style="2" customWidth="1"/>
    <col min="42" max="16384" width="3" style="2"/>
  </cols>
  <sheetData>
    <row r="1" spans="1:47" s="1" customFormat="1" ht="19.5" customHeight="1" x14ac:dyDescent="0.15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1:47" s="1" customFormat="1" ht="19.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</row>
    <row r="3" spans="1:47" s="1" customFormat="1" ht="19.5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</row>
    <row r="4" spans="1:47" ht="19.5" customHeight="1" x14ac:dyDescent="0.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7" ht="19.5" customHeight="1" x14ac:dyDescent="0.15">
      <c r="B5" s="94"/>
      <c r="C5" s="94"/>
      <c r="D5" s="94"/>
      <c r="E5" s="94"/>
      <c r="F5" s="95" t="s">
        <v>48</v>
      </c>
      <c r="G5" s="96"/>
      <c r="H5" s="96"/>
      <c r="I5" s="97"/>
      <c r="J5" s="104" t="s">
        <v>49</v>
      </c>
      <c r="K5" s="105"/>
      <c r="L5" s="105"/>
      <c r="M5" s="105"/>
      <c r="N5" s="105" t="s">
        <v>11</v>
      </c>
      <c r="O5" s="105"/>
      <c r="P5" s="105"/>
      <c r="Q5" s="105"/>
      <c r="R5" s="77" t="s">
        <v>3</v>
      </c>
      <c r="S5" s="77"/>
      <c r="T5" s="77"/>
      <c r="U5" s="68" t="s">
        <v>0</v>
      </c>
      <c r="V5" s="69"/>
      <c r="W5" s="69"/>
      <c r="X5" s="68" t="s">
        <v>1</v>
      </c>
      <c r="Y5" s="69"/>
      <c r="Z5" s="69"/>
      <c r="AA5" s="68" t="s">
        <v>2</v>
      </c>
      <c r="AB5" s="69"/>
      <c r="AC5" s="69"/>
      <c r="AD5" s="77" t="s">
        <v>4</v>
      </c>
      <c r="AE5" s="77"/>
      <c r="AF5" s="77"/>
      <c r="AG5" s="77" t="s">
        <v>5</v>
      </c>
      <c r="AH5" s="77"/>
      <c r="AI5" s="77"/>
      <c r="AJ5" s="77" t="s">
        <v>6</v>
      </c>
      <c r="AK5" s="77"/>
      <c r="AL5" s="77"/>
      <c r="AM5" s="77" t="s">
        <v>7</v>
      </c>
      <c r="AN5" s="77"/>
      <c r="AO5" s="77"/>
    </row>
    <row r="6" spans="1:47" ht="19.5" customHeight="1" x14ac:dyDescent="0.15">
      <c r="B6" s="94"/>
      <c r="C6" s="94"/>
      <c r="D6" s="94"/>
      <c r="E6" s="94"/>
      <c r="F6" s="98"/>
      <c r="G6" s="99"/>
      <c r="H6" s="99"/>
      <c r="I6" s="100"/>
      <c r="J6" s="105"/>
      <c r="K6" s="105"/>
      <c r="L6" s="105"/>
      <c r="M6" s="105"/>
      <c r="N6" s="105"/>
      <c r="O6" s="105"/>
      <c r="P6" s="105"/>
      <c r="Q6" s="105"/>
      <c r="R6" s="77"/>
      <c r="S6" s="77"/>
      <c r="T6" s="77"/>
      <c r="U6" s="71"/>
      <c r="V6" s="72"/>
      <c r="W6" s="72"/>
      <c r="X6" s="71"/>
      <c r="Y6" s="72"/>
      <c r="Z6" s="72"/>
      <c r="AA6" s="71"/>
      <c r="AB6" s="72"/>
      <c r="AC6" s="72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7" ht="19.5" customHeight="1" x14ac:dyDescent="0.15">
      <c r="B7" s="94"/>
      <c r="C7" s="94"/>
      <c r="D7" s="94"/>
      <c r="E7" s="94"/>
      <c r="F7" s="101"/>
      <c r="G7" s="102"/>
      <c r="H7" s="102"/>
      <c r="I7" s="103"/>
      <c r="J7" s="105"/>
      <c r="K7" s="105"/>
      <c r="L7" s="105"/>
      <c r="M7" s="105"/>
      <c r="N7" s="105"/>
      <c r="O7" s="105"/>
      <c r="P7" s="105"/>
      <c r="Q7" s="105"/>
      <c r="R7" s="77"/>
      <c r="S7" s="77"/>
      <c r="T7" s="77"/>
      <c r="U7" s="74"/>
      <c r="V7" s="75"/>
      <c r="W7" s="75"/>
      <c r="X7" s="74"/>
      <c r="Y7" s="75"/>
      <c r="Z7" s="75"/>
      <c r="AA7" s="74"/>
      <c r="AB7" s="75"/>
      <c r="AC7" s="75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7" ht="19.5" customHeight="1" x14ac:dyDescent="0.15">
      <c r="B8" s="79" t="str">
        <f>F5</f>
        <v>稚内東</v>
      </c>
      <c r="C8" s="79"/>
      <c r="D8" s="79"/>
      <c r="E8" s="79"/>
      <c r="F8" s="83"/>
      <c r="G8" s="84"/>
      <c r="H8" s="84"/>
      <c r="I8" s="85"/>
      <c r="J8" s="8">
        <f>Sheet3!A6</f>
        <v>1</v>
      </c>
      <c r="K8" s="80" t="str">
        <f>IF(J10="","",IF(J10&gt;M10,"○",IF(J10&lt;M10,"×","△")))</f>
        <v>○</v>
      </c>
      <c r="L8" s="81"/>
      <c r="M8" s="9">
        <f>Sheet3!D6</f>
        <v>1</v>
      </c>
      <c r="N8" s="8">
        <v>1</v>
      </c>
      <c r="O8" s="80" t="str">
        <f>IF(N10="","",IF(N10&gt;Q10,"○",IF(N10&lt;Q10,"×","△")))</f>
        <v>×</v>
      </c>
      <c r="P8" s="81"/>
      <c r="Q8" s="9">
        <v>1</v>
      </c>
      <c r="R8" s="78">
        <f>U8*3+X8</f>
        <v>3</v>
      </c>
      <c r="S8" s="78"/>
      <c r="T8" s="78"/>
      <c r="U8" s="68">
        <f>COUNTIF(K8:Q8,"○")</f>
        <v>1</v>
      </c>
      <c r="V8" s="69"/>
      <c r="W8" s="70"/>
      <c r="X8" s="68">
        <f>COUNTIF(K8:Q8,"△")</f>
        <v>0</v>
      </c>
      <c r="Y8" s="69"/>
      <c r="Z8" s="70"/>
      <c r="AA8" s="68">
        <f>COUNTIF(K8:Q8,"×")</f>
        <v>1</v>
      </c>
      <c r="AB8" s="69"/>
      <c r="AC8" s="70"/>
      <c r="AD8" s="77">
        <f>SUM(F10,J10,N10)</f>
        <v>4</v>
      </c>
      <c r="AE8" s="77"/>
      <c r="AF8" s="77"/>
      <c r="AG8" s="77">
        <f>SUM(I10,M10,Q10)</f>
        <v>6</v>
      </c>
      <c r="AH8" s="77"/>
      <c r="AI8" s="77"/>
      <c r="AJ8" s="77">
        <f>AD8-AG8</f>
        <v>-2</v>
      </c>
      <c r="AK8" s="77"/>
      <c r="AL8" s="77"/>
      <c r="AM8" s="78">
        <f>RANK(AU8,$AU$8:$AU$16,1)</f>
        <v>2</v>
      </c>
      <c r="AN8" s="78"/>
      <c r="AO8" s="78"/>
      <c r="AR8" s="2">
        <f>RANK(R8,$R$8:$R$16)</f>
        <v>2</v>
      </c>
      <c r="AS8" s="2">
        <f>RANK(AJ8,$AJ$8:$AJ$16)</f>
        <v>2</v>
      </c>
      <c r="AT8" s="2">
        <f>RANK(AD8,$AD$8:$AD$16)</f>
        <v>2</v>
      </c>
      <c r="AU8" s="7">
        <f>AR8*100+AS8*10+AT8</f>
        <v>222</v>
      </c>
    </row>
    <row r="9" spans="1:47" ht="19.5" customHeight="1" x14ac:dyDescent="0.15">
      <c r="B9" s="79"/>
      <c r="C9" s="79"/>
      <c r="D9" s="79"/>
      <c r="E9" s="79"/>
      <c r="F9" s="86"/>
      <c r="G9" s="87"/>
      <c r="H9" s="87"/>
      <c r="I9" s="88"/>
      <c r="J9" s="10">
        <f>Sheet3!A7</f>
        <v>2</v>
      </c>
      <c r="K9" s="82"/>
      <c r="L9" s="82"/>
      <c r="M9" s="11">
        <f>Sheet3!D7</f>
        <v>1</v>
      </c>
      <c r="N9" s="10">
        <v>0</v>
      </c>
      <c r="O9" s="82"/>
      <c r="P9" s="82"/>
      <c r="Q9" s="11">
        <v>3</v>
      </c>
      <c r="R9" s="78"/>
      <c r="S9" s="78"/>
      <c r="T9" s="78"/>
      <c r="U9" s="71"/>
      <c r="V9" s="72"/>
      <c r="W9" s="73"/>
      <c r="X9" s="71"/>
      <c r="Y9" s="72"/>
      <c r="Z9" s="73"/>
      <c r="AA9" s="71"/>
      <c r="AB9" s="72"/>
      <c r="AC9" s="73"/>
      <c r="AD9" s="77"/>
      <c r="AE9" s="77"/>
      <c r="AF9" s="77"/>
      <c r="AG9" s="77"/>
      <c r="AH9" s="77"/>
      <c r="AI9" s="77"/>
      <c r="AJ9" s="77"/>
      <c r="AK9" s="77"/>
      <c r="AL9" s="77"/>
      <c r="AM9" s="78"/>
      <c r="AN9" s="78"/>
      <c r="AO9" s="78"/>
    </row>
    <row r="10" spans="1:47" ht="19.5" customHeight="1" x14ac:dyDescent="0.15">
      <c r="B10" s="79"/>
      <c r="C10" s="79"/>
      <c r="D10" s="79"/>
      <c r="E10" s="79"/>
      <c r="F10" s="89"/>
      <c r="G10" s="90"/>
      <c r="H10" s="90"/>
      <c r="I10" s="91"/>
      <c r="J10" s="12">
        <f>IF(COUNT(J8:J9)=2,SUM(J8:J9),"")</f>
        <v>3</v>
      </c>
      <c r="K10" s="92" t="s">
        <v>10</v>
      </c>
      <c r="L10" s="92"/>
      <c r="M10" s="13">
        <f>IF(COUNT(M8:M9)=2,SUM(M8:M9),"")</f>
        <v>2</v>
      </c>
      <c r="N10" s="14">
        <f>IF(COUNT(N8:N9)=2,SUM(N8:N9),"")</f>
        <v>1</v>
      </c>
      <c r="O10" s="92" t="s">
        <v>10</v>
      </c>
      <c r="P10" s="92"/>
      <c r="Q10" s="13">
        <f>IF(COUNT(Q8:Q9)=2,SUM(Q8:Q9),"")</f>
        <v>4</v>
      </c>
      <c r="R10" s="78"/>
      <c r="S10" s="78"/>
      <c r="T10" s="78"/>
      <c r="U10" s="74"/>
      <c r="V10" s="75"/>
      <c r="W10" s="76"/>
      <c r="X10" s="74"/>
      <c r="Y10" s="75"/>
      <c r="Z10" s="76"/>
      <c r="AA10" s="74"/>
      <c r="AB10" s="75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78"/>
      <c r="AO10" s="78"/>
    </row>
    <row r="11" spans="1:47" ht="19.5" customHeight="1" x14ac:dyDescent="0.15">
      <c r="B11" s="79" t="str">
        <f>J5</f>
        <v>稚内南</v>
      </c>
      <c r="C11" s="79"/>
      <c r="D11" s="79"/>
      <c r="E11" s="79"/>
      <c r="F11" s="15">
        <f>IF(COUNT(M8)=1,SUM(M8),"")</f>
        <v>1</v>
      </c>
      <c r="G11" s="80" t="str">
        <f>IF(F13="","",IF(F13&gt;I13,"○",IF(F13&lt;I13,"×","△")))</f>
        <v>×</v>
      </c>
      <c r="H11" s="81"/>
      <c r="I11" s="16">
        <f>IF(COUNT(J8)=1,SUM(J8),"")</f>
        <v>1</v>
      </c>
      <c r="J11" s="83"/>
      <c r="K11" s="84"/>
      <c r="L11" s="84"/>
      <c r="M11" s="85"/>
      <c r="N11" s="8">
        <v>0</v>
      </c>
      <c r="O11" s="80" t="str">
        <f>IF(N13="","",IF(N13&gt;Q13,"○",IF(N13&lt;Q13,"×","△")))</f>
        <v>×</v>
      </c>
      <c r="P11" s="81"/>
      <c r="Q11" s="9">
        <v>3</v>
      </c>
      <c r="R11" s="78">
        <f>U11*3+X11</f>
        <v>0</v>
      </c>
      <c r="S11" s="78"/>
      <c r="T11" s="78"/>
      <c r="U11" s="68">
        <f>COUNTIF(G11:Q11,"○")</f>
        <v>0</v>
      </c>
      <c r="V11" s="69"/>
      <c r="W11" s="70"/>
      <c r="X11" s="68">
        <f>COUNTIF(G11:Q11,"△")</f>
        <v>0</v>
      </c>
      <c r="Y11" s="69"/>
      <c r="Z11" s="70"/>
      <c r="AA11" s="68">
        <f>COUNTIF(G11:Q11,"×")</f>
        <v>2</v>
      </c>
      <c r="AB11" s="69"/>
      <c r="AC11" s="70"/>
      <c r="AD11" s="77">
        <f>SUM(F13,J13,N13)</f>
        <v>4</v>
      </c>
      <c r="AE11" s="77"/>
      <c r="AF11" s="77"/>
      <c r="AG11" s="77">
        <f>SUM(I13,M13,Q13)</f>
        <v>8</v>
      </c>
      <c r="AH11" s="77"/>
      <c r="AI11" s="77"/>
      <c r="AJ11" s="77">
        <f>AD11-AG11</f>
        <v>-4</v>
      </c>
      <c r="AK11" s="77"/>
      <c r="AL11" s="77"/>
      <c r="AM11" s="78">
        <f>RANK(AU11,$AU$8:$AU$16,1)</f>
        <v>3</v>
      </c>
      <c r="AN11" s="78"/>
      <c r="AO11" s="78"/>
      <c r="AR11" s="2">
        <f>RANK(R11,$R$8:$R$16)</f>
        <v>3</v>
      </c>
      <c r="AS11" s="2">
        <f>RANK(AJ11,$AJ$8:$AJ$16)</f>
        <v>3</v>
      </c>
      <c r="AT11" s="2">
        <f>RANK(AD11,$AD$8:$AD$16)</f>
        <v>2</v>
      </c>
      <c r="AU11" s="7">
        <f>AR11*100+AS11*10+AT11</f>
        <v>332</v>
      </c>
    </row>
    <row r="12" spans="1:47" ht="19.5" customHeight="1" x14ac:dyDescent="0.15">
      <c r="B12" s="79"/>
      <c r="C12" s="79"/>
      <c r="D12" s="79"/>
      <c r="E12" s="79"/>
      <c r="F12" s="17">
        <f>IF(COUNT(M9)=1,SUM(M9),"")</f>
        <v>1</v>
      </c>
      <c r="G12" s="82"/>
      <c r="H12" s="82"/>
      <c r="I12" s="18">
        <f>IF(COUNT(J9)=1,SUM(J9),"")</f>
        <v>2</v>
      </c>
      <c r="J12" s="86"/>
      <c r="K12" s="87"/>
      <c r="L12" s="87"/>
      <c r="M12" s="88"/>
      <c r="N12" s="10">
        <v>2</v>
      </c>
      <c r="O12" s="82"/>
      <c r="P12" s="82"/>
      <c r="Q12" s="11">
        <v>2</v>
      </c>
      <c r="R12" s="78"/>
      <c r="S12" s="78"/>
      <c r="T12" s="78"/>
      <c r="U12" s="71"/>
      <c r="V12" s="72"/>
      <c r="W12" s="73"/>
      <c r="X12" s="71"/>
      <c r="Y12" s="72"/>
      <c r="Z12" s="73"/>
      <c r="AA12" s="71"/>
      <c r="AB12" s="72"/>
      <c r="AC12" s="73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78"/>
      <c r="AO12" s="78"/>
    </row>
    <row r="13" spans="1:47" ht="19.5" customHeight="1" x14ac:dyDescent="0.15">
      <c r="B13" s="79"/>
      <c r="C13" s="79"/>
      <c r="D13" s="79"/>
      <c r="E13" s="79"/>
      <c r="F13" s="19">
        <f>IF(COUNT(M10)=1,SUM(M10),"")</f>
        <v>2</v>
      </c>
      <c r="G13" s="92" t="s">
        <v>10</v>
      </c>
      <c r="H13" s="92"/>
      <c r="I13" s="13">
        <f>IF(COUNT(J10)=1,SUM(J10),"")</f>
        <v>3</v>
      </c>
      <c r="J13" s="89"/>
      <c r="K13" s="90"/>
      <c r="L13" s="90"/>
      <c r="M13" s="91"/>
      <c r="N13" s="12">
        <f>IF(COUNT(N11:N12)=2,SUM(N11:N12),"")</f>
        <v>2</v>
      </c>
      <c r="O13" s="92" t="s">
        <v>10</v>
      </c>
      <c r="P13" s="92"/>
      <c r="Q13" s="13">
        <f>IF(COUNT(Q11:Q12)=2,SUM(Q11:Q12),"")</f>
        <v>5</v>
      </c>
      <c r="R13" s="78"/>
      <c r="S13" s="78"/>
      <c r="T13" s="78"/>
      <c r="U13" s="74"/>
      <c r="V13" s="75"/>
      <c r="W13" s="76"/>
      <c r="X13" s="74"/>
      <c r="Y13" s="75"/>
      <c r="Z13" s="76"/>
      <c r="AA13" s="74"/>
      <c r="AB13" s="75"/>
      <c r="AC13" s="76"/>
      <c r="AD13" s="77"/>
      <c r="AE13" s="77"/>
      <c r="AF13" s="77"/>
      <c r="AG13" s="77"/>
      <c r="AH13" s="77"/>
      <c r="AI13" s="77"/>
      <c r="AJ13" s="77"/>
      <c r="AK13" s="77"/>
      <c r="AL13" s="77"/>
      <c r="AM13" s="78"/>
      <c r="AN13" s="78"/>
      <c r="AO13" s="78"/>
    </row>
    <row r="14" spans="1:47" ht="19.5" customHeight="1" x14ac:dyDescent="0.15">
      <c r="B14" s="79" t="str">
        <f>N5</f>
        <v>潮見が丘中</v>
      </c>
      <c r="C14" s="79"/>
      <c r="D14" s="79"/>
      <c r="E14" s="79"/>
      <c r="F14" s="15">
        <f>IF(COUNT(Q8)=1,SUM(Q8),"")</f>
        <v>1</v>
      </c>
      <c r="G14" s="80" t="str">
        <f>IF(F16="","",IF(F16&gt;I16,"○",IF(F16&lt;I16,"×","△")))</f>
        <v>○</v>
      </c>
      <c r="H14" s="81"/>
      <c r="I14" s="16">
        <f>IF(COUNT(N8)=1,SUM(N8),"")</f>
        <v>1</v>
      </c>
      <c r="J14" s="15">
        <f>IF(COUNT(Q11)=1,SUM(Q11),"")</f>
        <v>3</v>
      </c>
      <c r="K14" s="80" t="str">
        <f>IF(J16="","",IF(J16&gt;M16,"○",IF(J16&lt;M16,"×","△")))</f>
        <v>○</v>
      </c>
      <c r="L14" s="81"/>
      <c r="M14" s="16">
        <f>IF(COUNT(N11)=1,SUM(N11),"")</f>
        <v>0</v>
      </c>
      <c r="N14" s="83"/>
      <c r="O14" s="84"/>
      <c r="P14" s="84"/>
      <c r="Q14" s="85"/>
      <c r="R14" s="78">
        <f>U14*3+X14</f>
        <v>6</v>
      </c>
      <c r="S14" s="78"/>
      <c r="T14" s="78"/>
      <c r="U14" s="68">
        <f>COUNTIF(G14:Q14,"○")</f>
        <v>2</v>
      </c>
      <c r="V14" s="69"/>
      <c r="W14" s="70"/>
      <c r="X14" s="68">
        <f>COUNTIF(G14:Q14,"△")</f>
        <v>0</v>
      </c>
      <c r="Y14" s="69"/>
      <c r="Z14" s="70"/>
      <c r="AA14" s="68">
        <f>COUNTIF(G14:Q14,"×")</f>
        <v>0</v>
      </c>
      <c r="AB14" s="69"/>
      <c r="AC14" s="70"/>
      <c r="AD14" s="77">
        <f>SUM(F16,J16,N16)</f>
        <v>9</v>
      </c>
      <c r="AE14" s="77"/>
      <c r="AF14" s="77"/>
      <c r="AG14" s="77">
        <f>SUM(I16,M16,Q16)</f>
        <v>3</v>
      </c>
      <c r="AH14" s="77"/>
      <c r="AI14" s="77"/>
      <c r="AJ14" s="77">
        <f>AD14-AG14</f>
        <v>6</v>
      </c>
      <c r="AK14" s="77"/>
      <c r="AL14" s="77"/>
      <c r="AM14" s="78">
        <f>RANK(AU14,$AU$8:$AU$16,1)</f>
        <v>1</v>
      </c>
      <c r="AN14" s="78"/>
      <c r="AO14" s="78"/>
      <c r="AR14" s="2">
        <f>RANK(R14,$R$8:$R$16)</f>
        <v>1</v>
      </c>
      <c r="AS14" s="2">
        <f>RANK(AJ14,$AJ$8:$AJ$16)</f>
        <v>1</v>
      </c>
      <c r="AT14" s="2">
        <f>RANK(AD14,$AD$8:$AD$16)</f>
        <v>1</v>
      </c>
      <c r="AU14" s="7">
        <f>AR14*100+AS14*10+AT14</f>
        <v>111</v>
      </c>
    </row>
    <row r="15" spans="1:47" ht="19.5" customHeight="1" x14ac:dyDescent="0.15">
      <c r="B15" s="79"/>
      <c r="C15" s="79"/>
      <c r="D15" s="79"/>
      <c r="E15" s="79"/>
      <c r="F15" s="17">
        <f>IF(COUNT(Q9)=1,SUM(Q9),"")</f>
        <v>3</v>
      </c>
      <c r="G15" s="82"/>
      <c r="H15" s="82"/>
      <c r="I15" s="18">
        <f>IF(COUNT(N9)=1,SUM(N9),"")</f>
        <v>0</v>
      </c>
      <c r="J15" s="17">
        <f>IF(COUNT(Q12)=1,SUM(Q12),"")</f>
        <v>2</v>
      </c>
      <c r="K15" s="82"/>
      <c r="L15" s="82"/>
      <c r="M15" s="18">
        <f>IF(COUNT(N12)=1,SUM(N12),"")</f>
        <v>2</v>
      </c>
      <c r="N15" s="86"/>
      <c r="O15" s="87"/>
      <c r="P15" s="87"/>
      <c r="Q15" s="88"/>
      <c r="R15" s="78"/>
      <c r="S15" s="78"/>
      <c r="T15" s="78"/>
      <c r="U15" s="71"/>
      <c r="V15" s="72"/>
      <c r="W15" s="73"/>
      <c r="X15" s="71"/>
      <c r="Y15" s="72"/>
      <c r="Z15" s="73"/>
      <c r="AA15" s="71"/>
      <c r="AB15" s="72"/>
      <c r="AC15" s="73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78"/>
      <c r="AO15" s="78"/>
    </row>
    <row r="16" spans="1:47" ht="19.5" customHeight="1" x14ac:dyDescent="0.15">
      <c r="B16" s="79"/>
      <c r="C16" s="79"/>
      <c r="D16" s="79"/>
      <c r="E16" s="79"/>
      <c r="F16" s="20">
        <f>IF(COUNT(Q10)=1,SUM(Q10),"")</f>
        <v>4</v>
      </c>
      <c r="G16" s="92" t="s">
        <v>10</v>
      </c>
      <c r="H16" s="92"/>
      <c r="I16" s="13">
        <f>IF(COUNT(N10)=1,SUM(N10),"")</f>
        <v>1</v>
      </c>
      <c r="J16" s="20">
        <f>IF(COUNT(Q13)=1,SUM(Q13),"")</f>
        <v>5</v>
      </c>
      <c r="K16" s="92" t="s">
        <v>10</v>
      </c>
      <c r="L16" s="92"/>
      <c r="M16" s="13">
        <f>IF(COUNT(N13)=1,SUM(N13),"")</f>
        <v>2</v>
      </c>
      <c r="N16" s="89"/>
      <c r="O16" s="90"/>
      <c r="P16" s="90"/>
      <c r="Q16" s="91"/>
      <c r="R16" s="78"/>
      <c r="S16" s="78"/>
      <c r="T16" s="78"/>
      <c r="U16" s="74"/>
      <c r="V16" s="75"/>
      <c r="W16" s="76"/>
      <c r="X16" s="74"/>
      <c r="Y16" s="75"/>
      <c r="Z16" s="76"/>
      <c r="AA16" s="74"/>
      <c r="AB16" s="75"/>
      <c r="AC16" s="76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78"/>
      <c r="AO16" s="78"/>
    </row>
    <row r="17" spans="1:44" ht="19.5" customHeight="1" x14ac:dyDescent="0.15">
      <c r="A17" s="6"/>
      <c r="B17" s="5"/>
      <c r="C17" s="6"/>
      <c r="D17" s="6"/>
      <c r="E17" s="6"/>
      <c r="F17" s="2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9.5" customHeight="1" x14ac:dyDescent="0.15">
      <c r="B18" s="66" t="s">
        <v>13</v>
      </c>
      <c r="C18" s="66"/>
      <c r="D18" s="66"/>
      <c r="E18" s="66"/>
      <c r="F18" s="67" t="str">
        <f>N5</f>
        <v>潮見が丘中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44" ht="19.5" customHeight="1" x14ac:dyDescent="0.15">
      <c r="B19" s="66"/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44" ht="19.5" customHeight="1" x14ac:dyDescent="0.15">
      <c r="B20" s="66" t="s">
        <v>8</v>
      </c>
      <c r="C20" s="66"/>
      <c r="D20" s="66"/>
      <c r="E20" s="66"/>
      <c r="F20" s="67" t="str">
        <f>F5</f>
        <v>稚内東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44" ht="19.5" customHeight="1" x14ac:dyDescent="0.15"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44" ht="19.5" customHeight="1" x14ac:dyDescent="0.15">
      <c r="B22" s="66" t="s">
        <v>9</v>
      </c>
      <c r="C22" s="66"/>
      <c r="D22" s="66"/>
      <c r="E22" s="66"/>
      <c r="F22" s="67" t="str">
        <f>J5</f>
        <v>稚内南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44" ht="19.5" customHeight="1" x14ac:dyDescent="0.15">
      <c r="B23" s="66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</sheetData>
  <sheetProtection selectLockedCells="1"/>
  <mergeCells count="61">
    <mergeCell ref="R5:T7"/>
    <mergeCell ref="R8:T10"/>
    <mergeCell ref="R11:T13"/>
    <mergeCell ref="R14:T16"/>
    <mergeCell ref="AM8:AO10"/>
    <mergeCell ref="AM11:AO13"/>
    <mergeCell ref="AM14:AO16"/>
    <mergeCell ref="AA11:AC13"/>
    <mergeCell ref="AD8:AF10"/>
    <mergeCell ref="AG8:AI10"/>
    <mergeCell ref="AD11:AF13"/>
    <mergeCell ref="AG11:AI13"/>
    <mergeCell ref="AA8:AC10"/>
    <mergeCell ref="G14:H15"/>
    <mergeCell ref="G16:H16"/>
    <mergeCell ref="AJ8:AL10"/>
    <mergeCell ref="AJ11:AL13"/>
    <mergeCell ref="AJ14:AL16"/>
    <mergeCell ref="U8:W10"/>
    <mergeCell ref="X8:Z10"/>
    <mergeCell ref="U11:W13"/>
    <mergeCell ref="K8:L9"/>
    <mergeCell ref="K10:L10"/>
    <mergeCell ref="X11:Z13"/>
    <mergeCell ref="O8:P9"/>
    <mergeCell ref="O10:P10"/>
    <mergeCell ref="O11:P12"/>
    <mergeCell ref="O13:P13"/>
    <mergeCell ref="AG14:AI16"/>
    <mergeCell ref="B22:E23"/>
    <mergeCell ref="F22:Q23"/>
    <mergeCell ref="AM5:AO7"/>
    <mergeCell ref="B11:E13"/>
    <mergeCell ref="B8:E10"/>
    <mergeCell ref="F8:I10"/>
    <mergeCell ref="G11:H12"/>
    <mergeCell ref="G13:H13"/>
    <mergeCell ref="J11:M13"/>
    <mergeCell ref="AD5:AF7"/>
    <mergeCell ref="AG5:AI7"/>
    <mergeCell ref="AJ5:AL7"/>
    <mergeCell ref="X5:Z7"/>
    <mergeCell ref="AA5:AC7"/>
    <mergeCell ref="N5:Q7"/>
    <mergeCell ref="B5:E7"/>
    <mergeCell ref="A1:AR3"/>
    <mergeCell ref="B18:E19"/>
    <mergeCell ref="F18:Q19"/>
    <mergeCell ref="B20:E21"/>
    <mergeCell ref="F20:Q21"/>
    <mergeCell ref="F5:I7"/>
    <mergeCell ref="J5:M7"/>
    <mergeCell ref="U5:W7"/>
    <mergeCell ref="B14:E16"/>
    <mergeCell ref="K14:L15"/>
    <mergeCell ref="K16:L16"/>
    <mergeCell ref="AA14:AC16"/>
    <mergeCell ref="U14:W16"/>
    <mergeCell ref="X14:Z16"/>
    <mergeCell ref="N14:Q16"/>
    <mergeCell ref="AD14:AF16"/>
  </mergeCells>
  <phoneticPr fontId="2"/>
  <dataValidations count="1">
    <dataValidation allowBlank="1" showInputMessage="1" sqref="AD8:AL16" xr:uid="{00000000-0002-0000-0100-000000000000}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headerFooter alignWithMargins="0"/>
  <colBreaks count="1" manualBreakCount="1">
    <brk id="42" max="58" man="1"/>
  </colBreaks>
  <ignoredErrors>
    <ignoredError sqref="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workbookViewId="0">
      <selection activeCell="F25" sqref="F25"/>
    </sheetView>
  </sheetViews>
  <sheetFormatPr defaultRowHeight="13.5" x14ac:dyDescent="0.15"/>
  <cols>
    <col min="1" max="1" width="6.5" customWidth="1"/>
    <col min="2" max="2" width="11.5" customWidth="1"/>
    <col min="4" max="4" width="6.5" customWidth="1"/>
    <col min="5" max="5" width="11.5" customWidth="1"/>
    <col min="6" max="6" width="2.625" style="23" customWidth="1"/>
    <col min="7" max="7" width="6.5" customWidth="1"/>
    <col min="8" max="8" width="11.5" customWidth="1"/>
    <col min="10" max="10" width="6.5" customWidth="1"/>
    <col min="11" max="11" width="11.5" customWidth="1"/>
  </cols>
  <sheetData>
    <row r="1" spans="1:11" ht="14.25" thickBot="1" x14ac:dyDescent="0.2"/>
    <row r="2" spans="1:11" ht="24" customHeight="1" thickBot="1" x14ac:dyDescent="0.2">
      <c r="B2" s="1" t="s">
        <v>14</v>
      </c>
      <c r="C2" s="126" t="s">
        <v>32</v>
      </c>
      <c r="D2" s="124"/>
      <c r="E2" s="124"/>
      <c r="F2" s="124"/>
      <c r="G2" s="125"/>
      <c r="H2" s="24"/>
    </row>
    <row r="3" spans="1:11" ht="12" customHeight="1" thickBot="1" x14ac:dyDescent="0.2">
      <c r="B3" s="25"/>
      <c r="C3" s="22"/>
    </row>
    <row r="4" spans="1:11" s="25" customFormat="1" ht="24" customHeight="1" thickBot="1" x14ac:dyDescent="0.2">
      <c r="A4" s="121" t="str">
        <f>C2</f>
        <v>稚内市中学校サッカー大会</v>
      </c>
      <c r="B4" s="122"/>
      <c r="C4" s="122"/>
      <c r="D4" s="26"/>
      <c r="E4" s="27" t="s">
        <v>15</v>
      </c>
      <c r="F4" s="28"/>
      <c r="G4" s="121" t="str">
        <f>C2</f>
        <v>稚内市中学校サッカー大会</v>
      </c>
      <c r="H4" s="122"/>
      <c r="I4" s="122"/>
      <c r="J4" s="26"/>
      <c r="K4" s="27" t="s">
        <v>16</v>
      </c>
    </row>
    <row r="5" spans="1:11" s="25" customFormat="1" ht="24" customHeight="1" thickBot="1" x14ac:dyDescent="0.2">
      <c r="A5" s="123" t="s">
        <v>33</v>
      </c>
      <c r="B5" s="124"/>
      <c r="C5" s="29" t="s">
        <v>18</v>
      </c>
      <c r="D5" s="124" t="s">
        <v>34</v>
      </c>
      <c r="E5" s="125"/>
      <c r="F5" s="28"/>
      <c r="G5" s="123" t="s">
        <v>34</v>
      </c>
      <c r="H5" s="124"/>
      <c r="I5" s="29" t="s">
        <v>18</v>
      </c>
      <c r="J5" s="124" t="s">
        <v>35</v>
      </c>
      <c r="K5" s="125"/>
    </row>
    <row r="6" spans="1:11" s="25" customFormat="1" ht="15" customHeight="1" x14ac:dyDescent="0.15">
      <c r="A6" s="118">
        <v>1</v>
      </c>
      <c r="B6" s="119"/>
      <c r="C6" s="30" t="s">
        <v>19</v>
      </c>
      <c r="D6" s="119">
        <v>1</v>
      </c>
      <c r="E6" s="120"/>
      <c r="F6" s="28"/>
      <c r="G6" s="118">
        <v>0</v>
      </c>
      <c r="H6" s="119"/>
      <c r="I6" s="30" t="s">
        <v>19</v>
      </c>
      <c r="J6" s="119">
        <v>3</v>
      </c>
      <c r="K6" s="120"/>
    </row>
    <row r="7" spans="1:11" s="25" customFormat="1" ht="15" customHeight="1" x14ac:dyDescent="0.15">
      <c r="A7" s="115">
        <v>2</v>
      </c>
      <c r="B7" s="116"/>
      <c r="C7" s="31" t="s">
        <v>20</v>
      </c>
      <c r="D7" s="116">
        <v>1</v>
      </c>
      <c r="E7" s="117"/>
      <c r="F7" s="28"/>
      <c r="G7" s="115">
        <v>2</v>
      </c>
      <c r="H7" s="116"/>
      <c r="I7" s="31" t="s">
        <v>20</v>
      </c>
      <c r="J7" s="116">
        <v>2</v>
      </c>
      <c r="K7" s="117"/>
    </row>
    <row r="8" spans="1:11" s="25" customFormat="1" ht="15" customHeight="1" x14ac:dyDescent="0.15">
      <c r="A8" s="115"/>
      <c r="B8" s="116"/>
      <c r="C8" s="31" t="s">
        <v>21</v>
      </c>
      <c r="D8" s="116"/>
      <c r="E8" s="117"/>
      <c r="F8" s="28"/>
      <c r="G8" s="115"/>
      <c r="H8" s="116"/>
      <c r="I8" s="31" t="s">
        <v>21</v>
      </c>
      <c r="J8" s="116"/>
      <c r="K8" s="117"/>
    </row>
    <row r="9" spans="1:11" s="25" customFormat="1" ht="15" customHeight="1" x14ac:dyDescent="0.15">
      <c r="A9" s="115"/>
      <c r="B9" s="116"/>
      <c r="C9" s="31" t="s">
        <v>22</v>
      </c>
      <c r="D9" s="116"/>
      <c r="E9" s="117"/>
      <c r="F9" s="28"/>
      <c r="G9" s="115"/>
      <c r="H9" s="116"/>
      <c r="I9" s="31" t="s">
        <v>22</v>
      </c>
      <c r="J9" s="116"/>
      <c r="K9" s="117"/>
    </row>
    <row r="10" spans="1:11" s="25" customFormat="1" ht="15" customHeight="1" x14ac:dyDescent="0.15">
      <c r="A10" s="109"/>
      <c r="B10" s="110"/>
      <c r="C10" s="32" t="s">
        <v>23</v>
      </c>
      <c r="D10" s="110"/>
      <c r="E10" s="111"/>
      <c r="F10" s="28"/>
      <c r="G10" s="109"/>
      <c r="H10" s="110"/>
      <c r="I10" s="32" t="s">
        <v>24</v>
      </c>
      <c r="J10" s="110"/>
      <c r="K10" s="111"/>
    </row>
    <row r="11" spans="1:11" s="25" customFormat="1" ht="24" customHeight="1" thickBot="1" x14ac:dyDescent="0.2">
      <c r="A11" s="112">
        <v>3</v>
      </c>
      <c r="B11" s="113"/>
      <c r="C11" s="33" t="s">
        <v>25</v>
      </c>
      <c r="D11" s="113">
        <v>2</v>
      </c>
      <c r="E11" s="114"/>
      <c r="F11" s="28"/>
      <c r="G11" s="112">
        <v>2</v>
      </c>
      <c r="H11" s="113"/>
      <c r="I11" s="33" t="s">
        <v>25</v>
      </c>
      <c r="J11" s="113">
        <v>5</v>
      </c>
      <c r="K11" s="114"/>
    </row>
    <row r="12" spans="1:11" s="39" customFormat="1" ht="13.5" customHeight="1" thickBot="1" x14ac:dyDescent="0.2">
      <c r="A12" s="34" t="s">
        <v>26</v>
      </c>
      <c r="B12" s="35" t="s">
        <v>27</v>
      </c>
      <c r="C12" s="29"/>
      <c r="D12" s="36" t="s">
        <v>26</v>
      </c>
      <c r="E12" s="37" t="s">
        <v>27</v>
      </c>
      <c r="F12" s="38"/>
      <c r="G12" s="34" t="s">
        <v>26</v>
      </c>
      <c r="H12" s="35" t="s">
        <v>27</v>
      </c>
      <c r="I12" s="29"/>
      <c r="J12" s="36" t="s">
        <v>26</v>
      </c>
      <c r="K12" s="37" t="s">
        <v>27</v>
      </c>
    </row>
    <row r="13" spans="1:11" s="25" customFormat="1" ht="15" customHeight="1" x14ac:dyDescent="0.15">
      <c r="A13" s="40">
        <v>25</v>
      </c>
      <c r="B13" s="41" t="s">
        <v>36</v>
      </c>
      <c r="C13" s="42"/>
      <c r="D13" s="40">
        <v>13</v>
      </c>
      <c r="E13" s="43" t="s">
        <v>38</v>
      </c>
      <c r="F13" s="38"/>
      <c r="G13" s="40">
        <v>46</v>
      </c>
      <c r="H13" s="41" t="s">
        <v>41</v>
      </c>
      <c r="I13" s="42"/>
      <c r="J13" s="40">
        <v>9</v>
      </c>
      <c r="K13" s="44" t="s">
        <v>42</v>
      </c>
    </row>
    <row r="14" spans="1:11" s="25" customFormat="1" ht="15" customHeight="1" x14ac:dyDescent="0.15">
      <c r="A14" s="45">
        <v>32</v>
      </c>
      <c r="B14" s="46" t="s">
        <v>36</v>
      </c>
      <c r="C14" s="47"/>
      <c r="D14" s="45">
        <v>58</v>
      </c>
      <c r="E14" s="48" t="s">
        <v>39</v>
      </c>
      <c r="F14" s="38"/>
      <c r="G14" s="45">
        <v>54</v>
      </c>
      <c r="H14" s="46" t="s">
        <v>39</v>
      </c>
      <c r="I14" s="47"/>
      <c r="J14" s="45">
        <v>17</v>
      </c>
      <c r="K14" s="48" t="s">
        <v>43</v>
      </c>
    </row>
    <row r="15" spans="1:11" s="25" customFormat="1" ht="15" customHeight="1" x14ac:dyDescent="0.15">
      <c r="A15" s="45">
        <v>60</v>
      </c>
      <c r="B15" s="46" t="s">
        <v>37</v>
      </c>
      <c r="C15" s="47"/>
      <c r="D15" s="45"/>
      <c r="E15" s="48"/>
      <c r="F15" s="38"/>
      <c r="G15" s="45"/>
      <c r="H15" s="46"/>
      <c r="I15" s="47"/>
      <c r="J15" s="45">
        <v>23</v>
      </c>
      <c r="K15" s="48" t="s">
        <v>43</v>
      </c>
    </row>
    <row r="16" spans="1:11" s="25" customFormat="1" ht="15" customHeight="1" x14ac:dyDescent="0.15">
      <c r="A16" s="45"/>
      <c r="B16" s="46"/>
      <c r="C16" s="47"/>
      <c r="D16" s="45"/>
      <c r="E16" s="48"/>
      <c r="F16" s="38"/>
      <c r="G16" s="45"/>
      <c r="H16" s="46"/>
      <c r="I16" s="47"/>
      <c r="J16" s="45">
        <v>41</v>
      </c>
      <c r="K16" s="48" t="s">
        <v>42</v>
      </c>
    </row>
    <row r="17" spans="1:11" s="25" customFormat="1" ht="15" customHeight="1" x14ac:dyDescent="0.15">
      <c r="A17" s="45"/>
      <c r="B17" s="46"/>
      <c r="C17" s="47"/>
      <c r="D17" s="45"/>
      <c r="E17" s="48"/>
      <c r="F17" s="38"/>
      <c r="G17" s="45"/>
      <c r="H17" s="46"/>
      <c r="I17" s="47"/>
      <c r="J17" s="45">
        <v>52</v>
      </c>
      <c r="K17" s="48" t="s">
        <v>43</v>
      </c>
    </row>
    <row r="18" spans="1:11" s="25" customFormat="1" ht="15" customHeight="1" x14ac:dyDescent="0.15">
      <c r="A18" s="45"/>
      <c r="B18" s="46"/>
      <c r="C18" s="47"/>
      <c r="D18" s="45"/>
      <c r="E18" s="48"/>
      <c r="F18" s="38"/>
      <c r="G18" s="45"/>
      <c r="H18" s="46"/>
      <c r="I18" s="47"/>
      <c r="J18" s="45"/>
      <c r="K18" s="48"/>
    </row>
    <row r="19" spans="1:11" s="25" customFormat="1" ht="15" customHeight="1" x14ac:dyDescent="0.15">
      <c r="A19" s="45"/>
      <c r="B19" s="46"/>
      <c r="C19" s="47"/>
      <c r="D19" s="45"/>
      <c r="E19" s="48"/>
      <c r="F19" s="38"/>
      <c r="G19" s="45"/>
      <c r="H19" s="46"/>
      <c r="I19" s="47"/>
      <c r="J19" s="45"/>
      <c r="K19" s="48"/>
    </row>
    <row r="20" spans="1:11" s="25" customFormat="1" ht="15" customHeight="1" x14ac:dyDescent="0.15">
      <c r="A20" s="45"/>
      <c r="B20" s="46"/>
      <c r="C20" s="47"/>
      <c r="D20" s="45"/>
      <c r="E20" s="48"/>
      <c r="F20" s="38"/>
      <c r="G20" s="45"/>
      <c r="H20" s="46"/>
      <c r="I20" s="47"/>
      <c r="J20" s="45"/>
      <c r="K20" s="48"/>
    </row>
    <row r="21" spans="1:11" s="25" customFormat="1" ht="15" customHeight="1" x14ac:dyDescent="0.15">
      <c r="A21" s="45"/>
      <c r="B21" s="46"/>
      <c r="C21" s="47"/>
      <c r="D21" s="45"/>
      <c r="E21" s="48"/>
      <c r="F21" s="38"/>
      <c r="G21" s="45"/>
      <c r="H21" s="46"/>
      <c r="I21" s="47"/>
      <c r="J21" s="45"/>
      <c r="K21" s="48"/>
    </row>
    <row r="22" spans="1:11" s="25" customFormat="1" ht="15" customHeight="1" thickBot="1" x14ac:dyDescent="0.2">
      <c r="A22" s="49"/>
      <c r="B22" s="50"/>
      <c r="C22" s="51"/>
      <c r="D22" s="49"/>
      <c r="E22" s="52"/>
      <c r="F22" s="38"/>
      <c r="G22" s="49"/>
      <c r="H22" s="50"/>
      <c r="I22" s="51"/>
      <c r="J22" s="49"/>
      <c r="K22" s="52"/>
    </row>
    <row r="23" spans="1:11" s="39" customFormat="1" ht="13.5" customHeight="1" thickBot="1" x14ac:dyDescent="0.2">
      <c r="A23" s="34" t="s">
        <v>26</v>
      </c>
      <c r="B23" s="35" t="s">
        <v>28</v>
      </c>
      <c r="C23" s="29"/>
      <c r="D23" s="36" t="s">
        <v>26</v>
      </c>
      <c r="E23" s="37" t="s">
        <v>28</v>
      </c>
      <c r="F23" s="38"/>
      <c r="G23" s="34" t="s">
        <v>26</v>
      </c>
      <c r="H23" s="35" t="s">
        <v>28</v>
      </c>
      <c r="I23" s="29"/>
      <c r="J23" s="36" t="s">
        <v>26</v>
      </c>
      <c r="K23" s="37" t="s">
        <v>28</v>
      </c>
    </row>
    <row r="24" spans="1:11" s="25" customFormat="1" ht="15" customHeight="1" x14ac:dyDescent="0.15">
      <c r="A24" s="40"/>
      <c r="B24" s="53"/>
      <c r="C24" s="42"/>
      <c r="D24" s="54">
        <v>23</v>
      </c>
      <c r="E24" s="55" t="s">
        <v>40</v>
      </c>
      <c r="F24" s="38"/>
      <c r="G24" s="40"/>
      <c r="H24" s="53"/>
      <c r="I24" s="42"/>
      <c r="J24" s="54"/>
      <c r="K24" s="55"/>
    </row>
    <row r="25" spans="1:11" s="25" customFormat="1" ht="15" customHeight="1" x14ac:dyDescent="0.15">
      <c r="A25" s="45"/>
      <c r="B25" s="56"/>
      <c r="C25" s="47"/>
      <c r="D25" s="57"/>
      <c r="E25" s="58"/>
      <c r="F25" s="38"/>
      <c r="G25" s="45"/>
      <c r="H25" s="56"/>
      <c r="I25" s="47"/>
      <c r="J25" s="57"/>
      <c r="K25" s="58"/>
    </row>
    <row r="26" spans="1:11" s="25" customFormat="1" ht="15" customHeight="1" x14ac:dyDescent="0.15">
      <c r="A26" s="45"/>
      <c r="B26" s="56"/>
      <c r="C26" s="47"/>
      <c r="D26" s="57"/>
      <c r="E26" s="58"/>
      <c r="F26" s="38"/>
      <c r="G26" s="45"/>
      <c r="H26" s="56"/>
      <c r="I26" s="47"/>
      <c r="J26" s="57"/>
      <c r="K26" s="58"/>
    </row>
    <row r="27" spans="1:11" s="25" customFormat="1" ht="15" customHeight="1" x14ac:dyDescent="0.15">
      <c r="A27" s="45"/>
      <c r="B27" s="56"/>
      <c r="C27" s="47"/>
      <c r="D27" s="57"/>
      <c r="E27" s="58"/>
      <c r="F27" s="38"/>
      <c r="G27" s="45"/>
      <c r="H27" s="56"/>
      <c r="I27" s="47"/>
      <c r="J27" s="57"/>
      <c r="K27" s="58"/>
    </row>
    <row r="28" spans="1:11" s="25" customFormat="1" ht="15" customHeight="1" thickBot="1" x14ac:dyDescent="0.2">
      <c r="A28" s="49"/>
      <c r="B28" s="59"/>
      <c r="C28" s="51"/>
      <c r="D28" s="60"/>
      <c r="E28" s="61"/>
      <c r="F28" s="38"/>
      <c r="G28" s="49"/>
      <c r="H28" s="59"/>
      <c r="I28" s="51"/>
      <c r="J28" s="60"/>
      <c r="K28" s="61"/>
    </row>
    <row r="29" spans="1:11" s="25" customFormat="1" ht="13.5" customHeight="1" thickBot="1" x14ac:dyDescent="0.2">
      <c r="A29" s="106" t="s">
        <v>29</v>
      </c>
      <c r="B29" s="107"/>
      <c r="C29" s="107"/>
      <c r="D29" s="107"/>
      <c r="E29" s="108"/>
      <c r="F29" s="62"/>
      <c r="G29" s="106" t="s">
        <v>29</v>
      </c>
      <c r="H29" s="107"/>
      <c r="I29" s="107"/>
      <c r="J29" s="107"/>
      <c r="K29" s="108"/>
    </row>
    <row r="30" spans="1:11" ht="12" customHeight="1" thickBot="1" x14ac:dyDescent="0.2">
      <c r="A30" s="63"/>
      <c r="B30" s="63"/>
      <c r="C30" s="63"/>
      <c r="D30" s="63"/>
      <c r="E30" s="63"/>
      <c r="F30" s="62"/>
      <c r="G30" s="63"/>
      <c r="H30" s="63"/>
      <c r="I30" s="63"/>
      <c r="J30" s="63"/>
      <c r="K30" s="63"/>
    </row>
    <row r="31" spans="1:11" ht="24" customHeight="1" thickBot="1" x14ac:dyDescent="0.2">
      <c r="A31" s="121" t="str">
        <f>C2</f>
        <v>稚内市中学校サッカー大会</v>
      </c>
      <c r="B31" s="122"/>
      <c r="C31" s="122"/>
      <c r="D31" s="26"/>
      <c r="E31" s="27" t="s">
        <v>30</v>
      </c>
      <c r="G31" s="121" t="str">
        <f>C2</f>
        <v>稚内市中学校サッカー大会</v>
      </c>
      <c r="H31" s="122"/>
      <c r="I31" s="122"/>
      <c r="J31" s="26"/>
      <c r="K31" s="27" t="s">
        <v>31</v>
      </c>
    </row>
    <row r="32" spans="1:11" ht="24" customHeight="1" thickBot="1" x14ac:dyDescent="0.2">
      <c r="A32" s="123" t="s">
        <v>35</v>
      </c>
      <c r="B32" s="124"/>
      <c r="C32" s="29" t="s">
        <v>17</v>
      </c>
      <c r="D32" s="124" t="s">
        <v>33</v>
      </c>
      <c r="E32" s="125"/>
      <c r="F32" s="28"/>
      <c r="G32" s="123"/>
      <c r="H32" s="124"/>
      <c r="I32" s="29" t="s">
        <v>17</v>
      </c>
      <c r="J32" s="124"/>
      <c r="K32" s="125"/>
    </row>
    <row r="33" spans="1:11" ht="15" customHeight="1" x14ac:dyDescent="0.15">
      <c r="A33" s="118">
        <v>1</v>
      </c>
      <c r="B33" s="119"/>
      <c r="C33" s="30" t="s">
        <v>19</v>
      </c>
      <c r="D33" s="119">
        <v>1</v>
      </c>
      <c r="E33" s="120"/>
      <c r="F33" s="28"/>
      <c r="G33" s="118"/>
      <c r="H33" s="119"/>
      <c r="I33" s="30" t="s">
        <v>19</v>
      </c>
      <c r="J33" s="119"/>
      <c r="K33" s="120"/>
    </row>
    <row r="34" spans="1:11" ht="15" customHeight="1" x14ac:dyDescent="0.15">
      <c r="A34" s="115">
        <v>3</v>
      </c>
      <c r="B34" s="116"/>
      <c r="C34" s="31" t="s">
        <v>20</v>
      </c>
      <c r="D34" s="116">
        <v>0</v>
      </c>
      <c r="E34" s="117"/>
      <c r="F34" s="28"/>
      <c r="G34" s="115"/>
      <c r="H34" s="116"/>
      <c r="I34" s="31" t="s">
        <v>20</v>
      </c>
      <c r="J34" s="116"/>
      <c r="K34" s="117"/>
    </row>
    <row r="35" spans="1:11" ht="15" customHeight="1" x14ac:dyDescent="0.15">
      <c r="A35" s="115"/>
      <c r="B35" s="116"/>
      <c r="C35" s="31" t="s">
        <v>21</v>
      </c>
      <c r="D35" s="116"/>
      <c r="E35" s="117"/>
      <c r="F35" s="28"/>
      <c r="G35" s="115"/>
      <c r="H35" s="116"/>
      <c r="I35" s="31" t="s">
        <v>21</v>
      </c>
      <c r="J35" s="116"/>
      <c r="K35" s="117"/>
    </row>
    <row r="36" spans="1:11" ht="15" customHeight="1" x14ac:dyDescent="0.15">
      <c r="A36" s="115"/>
      <c r="B36" s="116"/>
      <c r="C36" s="31" t="s">
        <v>22</v>
      </c>
      <c r="D36" s="116"/>
      <c r="E36" s="117"/>
      <c r="F36" s="28"/>
      <c r="G36" s="115"/>
      <c r="H36" s="116"/>
      <c r="I36" s="31" t="s">
        <v>22</v>
      </c>
      <c r="J36" s="116"/>
      <c r="K36" s="117"/>
    </row>
    <row r="37" spans="1:11" ht="15" customHeight="1" x14ac:dyDescent="0.15">
      <c r="A37" s="109"/>
      <c r="B37" s="110"/>
      <c r="C37" s="32" t="s">
        <v>23</v>
      </c>
      <c r="D37" s="110"/>
      <c r="E37" s="111"/>
      <c r="F37" s="28"/>
      <c r="G37" s="109"/>
      <c r="H37" s="110"/>
      <c r="I37" s="32" t="s">
        <v>23</v>
      </c>
      <c r="J37" s="110"/>
      <c r="K37" s="111"/>
    </row>
    <row r="38" spans="1:11" ht="24" customHeight="1" thickBot="1" x14ac:dyDescent="0.2">
      <c r="A38" s="112">
        <v>4</v>
      </c>
      <c r="B38" s="113"/>
      <c r="C38" s="33" t="s">
        <v>25</v>
      </c>
      <c r="D38" s="113">
        <v>1</v>
      </c>
      <c r="E38" s="114"/>
      <c r="F38" s="28"/>
      <c r="G38" s="112"/>
      <c r="H38" s="113"/>
      <c r="I38" s="33" t="s">
        <v>25</v>
      </c>
      <c r="J38" s="113"/>
      <c r="K38" s="114"/>
    </row>
    <row r="39" spans="1:11" ht="14.25" thickBot="1" x14ac:dyDescent="0.2">
      <c r="A39" s="34" t="s">
        <v>26</v>
      </c>
      <c r="B39" s="35" t="s">
        <v>27</v>
      </c>
      <c r="C39" s="29"/>
      <c r="D39" s="36" t="s">
        <v>26</v>
      </c>
      <c r="E39" s="37" t="s">
        <v>27</v>
      </c>
      <c r="G39" s="34" t="s">
        <v>26</v>
      </c>
      <c r="H39" s="35" t="s">
        <v>27</v>
      </c>
      <c r="I39" s="29"/>
      <c r="J39" s="36" t="s">
        <v>26</v>
      </c>
      <c r="K39" s="37" t="s">
        <v>27</v>
      </c>
    </row>
    <row r="40" spans="1:11" ht="15" customHeight="1" x14ac:dyDescent="0.15">
      <c r="A40" s="40">
        <v>11</v>
      </c>
      <c r="B40" s="41" t="s">
        <v>43</v>
      </c>
      <c r="C40" s="42"/>
      <c r="D40" s="40">
        <v>30</v>
      </c>
      <c r="E40" s="43" t="s">
        <v>47</v>
      </c>
      <c r="F40" s="64"/>
      <c r="G40" s="40"/>
      <c r="H40" s="41"/>
      <c r="I40" s="42"/>
      <c r="J40" s="40"/>
      <c r="K40" s="44"/>
    </row>
    <row r="41" spans="1:11" ht="15" customHeight="1" x14ac:dyDescent="0.15">
      <c r="A41" s="45">
        <v>50</v>
      </c>
      <c r="B41" s="46" t="s">
        <v>44</v>
      </c>
      <c r="C41" s="47"/>
      <c r="D41" s="45"/>
      <c r="E41" s="48"/>
      <c r="F41" s="64"/>
      <c r="G41" s="45"/>
      <c r="H41" s="46"/>
      <c r="I41" s="47"/>
      <c r="J41" s="45"/>
      <c r="K41" s="65"/>
    </row>
    <row r="42" spans="1:11" ht="15" customHeight="1" x14ac:dyDescent="0.15">
      <c r="A42" s="45">
        <v>59</v>
      </c>
      <c r="B42" s="46" t="s">
        <v>45</v>
      </c>
      <c r="C42" s="47"/>
      <c r="D42" s="45"/>
      <c r="E42" s="48"/>
      <c r="F42" s="64"/>
      <c r="G42" s="45"/>
      <c r="H42" s="46"/>
      <c r="I42" s="47"/>
      <c r="J42" s="45"/>
      <c r="K42" s="48"/>
    </row>
    <row r="43" spans="1:11" ht="15" customHeight="1" x14ac:dyDescent="0.15">
      <c r="A43" s="45">
        <v>60</v>
      </c>
      <c r="B43" s="46" t="s">
        <v>46</v>
      </c>
      <c r="C43" s="47"/>
      <c r="D43" s="45"/>
      <c r="E43" s="48"/>
      <c r="F43" s="64"/>
      <c r="G43" s="45"/>
      <c r="H43" s="46"/>
      <c r="I43" s="47"/>
      <c r="J43" s="45"/>
      <c r="K43" s="48"/>
    </row>
    <row r="44" spans="1:11" ht="15" customHeight="1" x14ac:dyDescent="0.15">
      <c r="A44" s="45"/>
      <c r="B44" s="46"/>
      <c r="C44" s="47"/>
      <c r="D44" s="45"/>
      <c r="E44" s="48"/>
      <c r="F44" s="64"/>
      <c r="G44" s="45"/>
      <c r="H44" s="46"/>
      <c r="I44" s="47"/>
      <c r="J44" s="45"/>
      <c r="K44" s="48"/>
    </row>
    <row r="45" spans="1:11" ht="15" customHeight="1" x14ac:dyDescent="0.15">
      <c r="A45" s="45"/>
      <c r="B45" s="46"/>
      <c r="C45" s="47"/>
      <c r="D45" s="45"/>
      <c r="E45" s="48"/>
      <c r="F45" s="64"/>
      <c r="G45" s="45"/>
      <c r="H45" s="46"/>
      <c r="I45" s="47"/>
      <c r="J45" s="45"/>
      <c r="K45" s="48"/>
    </row>
    <row r="46" spans="1:11" ht="15" customHeight="1" x14ac:dyDescent="0.15">
      <c r="A46" s="45"/>
      <c r="B46" s="46"/>
      <c r="C46" s="47"/>
      <c r="D46" s="45"/>
      <c r="E46" s="48"/>
      <c r="F46" s="64"/>
      <c r="G46" s="45"/>
      <c r="H46" s="46"/>
      <c r="I46" s="47"/>
      <c r="J46" s="45"/>
      <c r="K46" s="48"/>
    </row>
    <row r="47" spans="1:11" ht="15" customHeight="1" x14ac:dyDescent="0.15">
      <c r="A47" s="45"/>
      <c r="B47" s="46"/>
      <c r="C47" s="47"/>
      <c r="D47" s="45"/>
      <c r="E47" s="48"/>
      <c r="F47" s="64"/>
      <c r="G47" s="45"/>
      <c r="H47" s="46"/>
      <c r="I47" s="47"/>
      <c r="J47" s="45"/>
      <c r="K47" s="48"/>
    </row>
    <row r="48" spans="1:11" ht="15" customHeight="1" x14ac:dyDescent="0.15">
      <c r="A48" s="45"/>
      <c r="B48" s="46"/>
      <c r="C48" s="47"/>
      <c r="D48" s="45"/>
      <c r="E48" s="48"/>
      <c r="F48" s="64"/>
      <c r="G48" s="45"/>
      <c r="H48" s="46"/>
      <c r="I48" s="47"/>
      <c r="J48" s="45"/>
      <c r="K48" s="48"/>
    </row>
    <row r="49" spans="1:11" ht="15" customHeight="1" thickBot="1" x14ac:dyDescent="0.2">
      <c r="A49" s="49"/>
      <c r="B49" s="50"/>
      <c r="C49" s="51"/>
      <c r="D49" s="49"/>
      <c r="E49" s="52"/>
      <c r="F49" s="64"/>
      <c r="G49" s="49"/>
      <c r="H49" s="50"/>
      <c r="I49" s="51"/>
      <c r="J49" s="49"/>
      <c r="K49" s="52"/>
    </row>
    <row r="50" spans="1:11" ht="14.25" thickBot="1" x14ac:dyDescent="0.2">
      <c r="A50" s="34" t="s">
        <v>26</v>
      </c>
      <c r="B50" s="35" t="s">
        <v>28</v>
      </c>
      <c r="C50" s="29"/>
      <c r="D50" s="36" t="s">
        <v>26</v>
      </c>
      <c r="E50" s="37" t="s">
        <v>28</v>
      </c>
      <c r="F50" s="64"/>
      <c r="G50" s="34" t="s">
        <v>26</v>
      </c>
      <c r="H50" s="35" t="s">
        <v>28</v>
      </c>
      <c r="I50" s="29"/>
      <c r="J50" s="36" t="s">
        <v>26</v>
      </c>
      <c r="K50" s="37" t="s">
        <v>28</v>
      </c>
    </row>
    <row r="51" spans="1:11" ht="15" customHeight="1" x14ac:dyDescent="0.15">
      <c r="A51" s="40"/>
      <c r="B51" s="53"/>
      <c r="C51" s="42"/>
      <c r="D51" s="54"/>
      <c r="E51" s="55"/>
      <c r="F51" s="64"/>
      <c r="G51" s="40"/>
      <c r="H51" s="53"/>
      <c r="I51" s="42"/>
      <c r="J51" s="54"/>
      <c r="K51" s="55"/>
    </row>
    <row r="52" spans="1:11" ht="15" customHeight="1" x14ac:dyDescent="0.15">
      <c r="A52" s="45"/>
      <c r="B52" s="56"/>
      <c r="C52" s="47"/>
      <c r="D52" s="57"/>
      <c r="E52" s="58"/>
      <c r="F52" s="64"/>
      <c r="G52" s="45"/>
      <c r="H52" s="56"/>
      <c r="I52" s="47"/>
      <c r="J52" s="57"/>
      <c r="K52" s="58"/>
    </row>
    <row r="53" spans="1:11" ht="15" customHeight="1" x14ac:dyDescent="0.15">
      <c r="A53" s="45"/>
      <c r="B53" s="56"/>
      <c r="C53" s="47"/>
      <c r="D53" s="57"/>
      <c r="E53" s="58"/>
      <c r="F53" s="64"/>
      <c r="G53" s="45"/>
      <c r="H53" s="56"/>
      <c r="I53" s="47"/>
      <c r="J53" s="57"/>
      <c r="K53" s="58"/>
    </row>
    <row r="54" spans="1:11" ht="15" customHeight="1" x14ac:dyDescent="0.15">
      <c r="A54" s="45"/>
      <c r="B54" s="56"/>
      <c r="C54" s="47"/>
      <c r="D54" s="57"/>
      <c r="E54" s="58"/>
      <c r="F54" s="64"/>
      <c r="G54" s="45"/>
      <c r="H54" s="56"/>
      <c r="I54" s="47"/>
      <c r="J54" s="57"/>
      <c r="K54" s="58"/>
    </row>
    <row r="55" spans="1:11" ht="15" customHeight="1" thickBot="1" x14ac:dyDescent="0.2">
      <c r="A55" s="49"/>
      <c r="B55" s="59"/>
      <c r="C55" s="51"/>
      <c r="D55" s="60"/>
      <c r="E55" s="61"/>
      <c r="F55" s="64"/>
      <c r="G55" s="49"/>
      <c r="H55" s="59"/>
      <c r="I55" s="51"/>
      <c r="J55" s="60"/>
      <c r="K55" s="61"/>
    </row>
    <row r="56" spans="1:11" ht="13.5" customHeight="1" thickBot="1" x14ac:dyDescent="0.2">
      <c r="A56" s="106" t="s">
        <v>29</v>
      </c>
      <c r="B56" s="107"/>
      <c r="C56" s="107"/>
      <c r="D56" s="107"/>
      <c r="E56" s="108"/>
      <c r="F56" s="62"/>
      <c r="G56" s="106" t="s">
        <v>29</v>
      </c>
      <c r="H56" s="107"/>
      <c r="I56" s="107"/>
      <c r="J56" s="107"/>
      <c r="K56" s="108"/>
    </row>
    <row r="57" spans="1:11" ht="12" customHeight="1" x14ac:dyDescent="0.15"/>
  </sheetData>
  <mergeCells count="65">
    <mergeCell ref="A7:B7"/>
    <mergeCell ref="D7:E7"/>
    <mergeCell ref="G7:H7"/>
    <mergeCell ref="J7:K7"/>
    <mergeCell ref="C2:G2"/>
    <mergeCell ref="A4:C4"/>
    <mergeCell ref="G4:I4"/>
    <mergeCell ref="A5:B5"/>
    <mergeCell ref="D5:E5"/>
    <mergeCell ref="G5:H5"/>
    <mergeCell ref="J5:K5"/>
    <mergeCell ref="A6:B6"/>
    <mergeCell ref="D6:E6"/>
    <mergeCell ref="G6:H6"/>
    <mergeCell ref="J6:K6"/>
    <mergeCell ref="A8:B8"/>
    <mergeCell ref="D8:E8"/>
    <mergeCell ref="G8:H8"/>
    <mergeCell ref="J8:K8"/>
    <mergeCell ref="A9:B9"/>
    <mergeCell ref="D9:E9"/>
    <mergeCell ref="G9:H9"/>
    <mergeCell ref="J9:K9"/>
    <mergeCell ref="A10:B10"/>
    <mergeCell ref="D10:E10"/>
    <mergeCell ref="G10:H10"/>
    <mergeCell ref="J10:K10"/>
    <mergeCell ref="A11:B11"/>
    <mergeCell ref="D11:E11"/>
    <mergeCell ref="G11:H11"/>
    <mergeCell ref="J11:K11"/>
    <mergeCell ref="A29:E29"/>
    <mergeCell ref="G29:K29"/>
    <mergeCell ref="A31:C31"/>
    <mergeCell ref="G31:I31"/>
    <mergeCell ref="A32:B32"/>
    <mergeCell ref="D32:E32"/>
    <mergeCell ref="G32:H32"/>
    <mergeCell ref="J32:K32"/>
    <mergeCell ref="A33:B33"/>
    <mergeCell ref="D33:E33"/>
    <mergeCell ref="G33:H33"/>
    <mergeCell ref="J33:K33"/>
    <mergeCell ref="A34:B34"/>
    <mergeCell ref="D34:E34"/>
    <mergeCell ref="G34:H34"/>
    <mergeCell ref="J34:K34"/>
    <mergeCell ref="A35:B35"/>
    <mergeCell ref="D35:E35"/>
    <mergeCell ref="G35:H35"/>
    <mergeCell ref="J35:K35"/>
    <mergeCell ref="A36:B36"/>
    <mergeCell ref="D36:E36"/>
    <mergeCell ref="G36:H36"/>
    <mergeCell ref="J36:K36"/>
    <mergeCell ref="A56:E56"/>
    <mergeCell ref="G56:K56"/>
    <mergeCell ref="A37:B37"/>
    <mergeCell ref="D37:E37"/>
    <mergeCell ref="G37:H37"/>
    <mergeCell ref="J37:K37"/>
    <mergeCell ref="A38:B38"/>
    <mergeCell ref="D38:E38"/>
    <mergeCell ref="G38:H38"/>
    <mergeCell ref="J38:K38"/>
  </mergeCells>
  <phoneticPr fontId="2"/>
  <pageMargins left="0.6" right="0.35" top="0.21" bottom="0.2" header="0.26" footer="0.24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試合結果 (2)</vt:lpstr>
      <vt:lpstr>試合結果</vt:lpstr>
      <vt:lpstr>Sheet3</vt:lpstr>
      <vt:lpstr>試合結果!Print_Area</vt:lpstr>
      <vt:lpstr>'試合結果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</dc:creator>
  <cp:lastModifiedBy>FJ-USER</cp:lastModifiedBy>
  <cp:lastPrinted>2019-06-04T11:30:30Z</cp:lastPrinted>
  <dcterms:created xsi:type="dcterms:W3CDTF">2008-05-14T02:49:31Z</dcterms:created>
  <dcterms:modified xsi:type="dcterms:W3CDTF">2019-06-11T01:15:47Z</dcterms:modified>
</cp:coreProperties>
</file>