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uzuki\Dropbox\送信用\"/>
    </mc:Choice>
  </mc:AlternateContent>
  <xr:revisionPtr revIDLastSave="0" documentId="13_ncr:1_{198ECE1F-63B3-4BDB-8DBB-86B755F8028A}" xr6:coauthVersionLast="47" xr6:coauthVersionMax="47" xr10:uidLastSave="{00000000-0000-0000-0000-000000000000}"/>
  <bookViews>
    <workbookView xWindow="-108" yWindow="-108" windowWidth="23256" windowHeight="12456" firstSheet="10" activeTab="10" xr2:uid="{00000000-000D-0000-FFFF-FFFF00000000}"/>
  </bookViews>
  <sheets>
    <sheet name="U12合同リーグ0518枝幸開催" sheetId="1" r:id="rId1"/>
    <sheet name="U12合同リーグ0525枝幸開催" sheetId="2" r:id="rId2"/>
    <sheet name="U12合同リーグ0622士別開催" sheetId="4" r:id="rId3"/>
    <sheet name="U12合同リーグ0629士別開催" sheetId="5" r:id="rId4"/>
    <sheet name="U12合同リーグ0629稚内開催" sheetId="6" r:id="rId5"/>
    <sheet name="U12合同リーグ0720枝幸開催" sheetId="7" r:id="rId6"/>
    <sheet name="U12合同リーグ0810稚内開催" sheetId="9" r:id="rId7"/>
    <sheet name="U12合同リーグ0817士別開催" sheetId="8" r:id="rId8"/>
    <sheet name="U12合同リーグ0817稚内開催" sheetId="10" r:id="rId9"/>
    <sheet name="U12合同リーグ0831枝幸開催" sheetId="11" r:id="rId10"/>
    <sheet name="U12合同リーグ結果集計表" sheetId="14" r:id="rId11"/>
    <sheet name="U12合同リーグ0907枝幸開催【交流】" sheetId="12" r:id="rId12"/>
  </sheets>
  <definedNames>
    <definedName name="_xlnm.Print_Area" localSheetId="0">U12合同リーグ0518枝幸開催!$A$1:$J$18</definedName>
    <definedName name="_xlnm.Print_Area" localSheetId="1">U12合同リーグ0525枝幸開催!$A$1:$J$18</definedName>
    <definedName name="_xlnm.Print_Area" localSheetId="2">U12合同リーグ0622士別開催!$A$1:$J$18</definedName>
    <definedName name="_xlnm.Print_Area" localSheetId="3">U12合同リーグ0629士別開催!$A$1:$J$18</definedName>
    <definedName name="_xlnm.Print_Area" localSheetId="4">U12合同リーグ0629稚内開催!$A$1:$J$18</definedName>
    <definedName name="_xlnm.Print_Area" localSheetId="5">U12合同リーグ0720枝幸開催!$A$1:$J$18</definedName>
    <definedName name="_xlnm.Print_Area" localSheetId="6">U12合同リーグ0810稚内開催!$A$1:$J$18</definedName>
    <definedName name="_xlnm.Print_Area" localSheetId="7">U12合同リーグ0817士別開催!$A$1:$J$18</definedName>
    <definedName name="_xlnm.Print_Area" localSheetId="8">U12合同リーグ0817稚内開催!$A$1:$J$18</definedName>
    <definedName name="_xlnm.Print_Area" localSheetId="9">U12合同リーグ0831枝幸開催!$A$1:$J$18</definedName>
    <definedName name="_xlnm.Print_Area" localSheetId="11">U12合同リーグ0907枝幸開催【交流】!$A$1:$J$18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12" l="1"/>
  <c r="F14" i="12"/>
  <c r="J12" i="12"/>
  <c r="F12" i="12"/>
  <c r="J10" i="12"/>
  <c r="F10" i="12"/>
  <c r="J8" i="12"/>
  <c r="F8" i="12"/>
  <c r="F12" i="11"/>
  <c r="F8" i="11"/>
  <c r="C9" i="12" l="1"/>
  <c r="B4" i="14" l="1"/>
  <c r="E4" i="14"/>
  <c r="H4" i="14"/>
  <c r="K4" i="14"/>
  <c r="N4" i="14"/>
  <c r="Q4" i="14"/>
  <c r="T4" i="14"/>
  <c r="W4" i="14"/>
  <c r="AB5" i="14"/>
  <c r="AC5" i="14"/>
  <c r="AF5" i="14"/>
  <c r="AG5" i="14"/>
  <c r="AH5" i="14"/>
  <c r="AB9" i="14"/>
  <c r="AC9" i="14"/>
  <c r="AF9" i="14"/>
  <c r="AG9" i="14"/>
  <c r="AH9" i="14"/>
  <c r="AB13" i="14"/>
  <c r="AC13" i="14"/>
  <c r="AF13" i="14"/>
  <c r="AG13" i="14"/>
  <c r="AH13" i="14"/>
  <c r="AB17" i="14"/>
  <c r="AC17" i="14"/>
  <c r="AF17" i="14"/>
  <c r="AG17" i="14"/>
  <c r="AH17" i="14"/>
  <c r="AB21" i="14"/>
  <c r="AC21" i="14"/>
  <c r="AF21" i="14"/>
  <c r="AG21" i="14"/>
  <c r="AH21" i="14"/>
  <c r="AB25" i="14"/>
  <c r="AC25" i="14"/>
  <c r="AF25" i="14"/>
  <c r="AG25" i="14"/>
  <c r="AH25" i="14"/>
  <c r="AB29" i="14"/>
  <c r="AC29" i="14"/>
  <c r="AF29" i="14"/>
  <c r="AG29" i="14"/>
  <c r="AH29" i="14"/>
  <c r="AB33" i="14"/>
  <c r="AC33" i="14"/>
  <c r="AF33" i="14"/>
  <c r="AG33" i="14"/>
  <c r="AH33" i="14"/>
  <c r="AD33" i="14" l="1"/>
  <c r="AD29" i="14"/>
  <c r="AD25" i="14"/>
  <c r="Z25" i="14"/>
  <c r="Z21" i="14"/>
  <c r="AD17" i="14"/>
  <c r="Z17" i="14"/>
  <c r="Z9" i="14"/>
  <c r="AD9" i="14"/>
  <c r="Z33" i="14"/>
  <c r="AD21" i="14"/>
  <c r="Z13" i="14"/>
  <c r="AD13" i="14"/>
  <c r="Z5" i="14"/>
  <c r="Z29" i="14"/>
  <c r="AD5" i="14"/>
  <c r="AA33" i="14"/>
  <c r="AA29" i="14"/>
  <c r="AA25" i="14"/>
  <c r="AA21" i="14"/>
  <c r="AA17" i="14"/>
  <c r="AA13" i="14"/>
  <c r="AA9" i="14"/>
  <c r="AA5" i="14"/>
  <c r="G11" i="12" l="1"/>
  <c r="E11" i="12"/>
  <c r="C11" i="12"/>
  <c r="I9" i="12"/>
  <c r="G9" i="12"/>
  <c r="O13" i="12" s="1"/>
  <c r="I11" i="12"/>
  <c r="O8" i="12" s="1"/>
  <c r="B10" i="12"/>
  <c r="B12" i="12" s="1"/>
  <c r="B14" i="12" s="1"/>
  <c r="B16" i="12" s="1"/>
  <c r="J14" i="11"/>
  <c r="F14" i="11"/>
  <c r="J12" i="11"/>
  <c r="J10" i="11"/>
  <c r="J8" i="11"/>
  <c r="O8" i="11" s="1"/>
  <c r="I15" i="11"/>
  <c r="G15" i="11"/>
  <c r="E15" i="11"/>
  <c r="C15" i="11"/>
  <c r="I13" i="11"/>
  <c r="G13" i="11"/>
  <c r="E13" i="11"/>
  <c r="C13" i="11"/>
  <c r="I11" i="11"/>
  <c r="G11" i="11"/>
  <c r="E11" i="11"/>
  <c r="C11" i="11"/>
  <c r="I9" i="11"/>
  <c r="G9" i="11"/>
  <c r="C9" i="11"/>
  <c r="O15" i="11"/>
  <c r="F10" i="11"/>
  <c r="B10" i="11"/>
  <c r="B12" i="11" s="1"/>
  <c r="B14" i="11" s="1"/>
  <c r="B16" i="11" s="1"/>
  <c r="E9" i="11"/>
  <c r="E15" i="10"/>
  <c r="C15" i="10"/>
  <c r="O10" i="10" s="1"/>
  <c r="E13" i="10"/>
  <c r="C13" i="10"/>
  <c r="E11" i="10"/>
  <c r="C11" i="10"/>
  <c r="E9" i="10"/>
  <c r="J10" i="8"/>
  <c r="F8" i="8"/>
  <c r="J8" i="8"/>
  <c r="O12" i="8" s="1"/>
  <c r="I11" i="8"/>
  <c r="I9" i="8"/>
  <c r="G11" i="8"/>
  <c r="G9" i="8"/>
  <c r="C11" i="8"/>
  <c r="E11" i="8"/>
  <c r="E9" i="8"/>
  <c r="O15" i="10"/>
  <c r="B10" i="10"/>
  <c r="B12" i="10" s="1"/>
  <c r="B14" i="10" s="1"/>
  <c r="B16" i="10" s="1"/>
  <c r="C9" i="10"/>
  <c r="C15" i="9"/>
  <c r="C13" i="9"/>
  <c r="E11" i="9"/>
  <c r="C11" i="9"/>
  <c r="O15" i="9" s="1"/>
  <c r="E9" i="9"/>
  <c r="C9" i="9"/>
  <c r="O14" i="9" s="1"/>
  <c r="E15" i="9"/>
  <c r="E13" i="9"/>
  <c r="O12" i="9"/>
  <c r="B10" i="9"/>
  <c r="B12" i="9" s="1"/>
  <c r="B14" i="9" s="1"/>
  <c r="B16" i="9" s="1"/>
  <c r="O10" i="9"/>
  <c r="F10" i="8"/>
  <c r="B10" i="8"/>
  <c r="B12" i="8" s="1"/>
  <c r="C9" i="8"/>
  <c r="O13" i="8" s="1"/>
  <c r="F12" i="7"/>
  <c r="F10" i="7"/>
  <c r="F14" i="7"/>
  <c r="J14" i="7"/>
  <c r="J10" i="7"/>
  <c r="J8" i="7"/>
  <c r="I15" i="7"/>
  <c r="G15" i="7"/>
  <c r="E15" i="7"/>
  <c r="C15" i="7"/>
  <c r="I13" i="7"/>
  <c r="E13" i="7"/>
  <c r="I11" i="7"/>
  <c r="G11" i="7"/>
  <c r="E11" i="7"/>
  <c r="C13" i="7"/>
  <c r="C11" i="7"/>
  <c r="I9" i="7"/>
  <c r="G9" i="7"/>
  <c r="C9" i="7"/>
  <c r="G13" i="7"/>
  <c r="J12" i="7"/>
  <c r="O10" i="7"/>
  <c r="B10" i="7"/>
  <c r="B12" i="7" s="1"/>
  <c r="B14" i="7" s="1"/>
  <c r="B16" i="7" s="1"/>
  <c r="E9" i="7"/>
  <c r="F8" i="7"/>
  <c r="O8" i="7" s="1"/>
  <c r="O12" i="10" l="1"/>
  <c r="O14" i="11"/>
  <c r="O11" i="12"/>
  <c r="O13" i="9"/>
  <c r="O11" i="9"/>
  <c r="O14" i="8"/>
  <c r="O15" i="7"/>
  <c r="O10" i="8"/>
  <c r="O10" i="11"/>
  <c r="O10" i="12"/>
  <c r="O15" i="12"/>
  <c r="O12" i="12"/>
  <c r="O14" i="12"/>
  <c r="O9" i="12"/>
  <c r="O12" i="11"/>
  <c r="O9" i="11"/>
  <c r="O11" i="11"/>
  <c r="O13" i="11"/>
  <c r="O8" i="10"/>
  <c r="O9" i="10"/>
  <c r="O8" i="8"/>
  <c r="O15" i="8"/>
  <c r="O11" i="8"/>
  <c r="O13" i="10"/>
  <c r="O14" i="10"/>
  <c r="O11" i="10"/>
  <c r="O8" i="9"/>
  <c r="O9" i="9"/>
  <c r="O9" i="8"/>
  <c r="O11" i="7"/>
  <c r="O13" i="7"/>
  <c r="O9" i="7"/>
  <c r="O12" i="7"/>
  <c r="O14" i="7"/>
  <c r="E15" i="6"/>
  <c r="C15" i="6"/>
  <c r="E13" i="6"/>
  <c r="C13" i="6"/>
  <c r="E11" i="6"/>
  <c r="C11" i="6"/>
  <c r="E9" i="6"/>
  <c r="C9" i="6"/>
  <c r="B14" i="6"/>
  <c r="B16" i="6" s="1"/>
  <c r="O10" i="6"/>
  <c r="B10" i="6"/>
  <c r="B12" i="6" s="1"/>
  <c r="F10" i="5"/>
  <c r="F8" i="5"/>
  <c r="I9" i="5"/>
  <c r="G9" i="5"/>
  <c r="E9" i="5"/>
  <c r="O14" i="5"/>
  <c r="O13" i="5"/>
  <c r="I11" i="5"/>
  <c r="G11" i="5"/>
  <c r="E11" i="5"/>
  <c r="C11" i="5"/>
  <c r="J10" i="5"/>
  <c r="B10" i="5"/>
  <c r="B12" i="5" s="1"/>
  <c r="C9" i="5"/>
  <c r="O15" i="5" s="1"/>
  <c r="O8" i="5"/>
  <c r="J8" i="5"/>
  <c r="J10" i="4"/>
  <c r="F10" i="4"/>
  <c r="F8" i="4"/>
  <c r="I11" i="4"/>
  <c r="G11" i="4"/>
  <c r="I9" i="4"/>
  <c r="G9" i="4"/>
  <c r="E11" i="4"/>
  <c r="E9" i="4"/>
  <c r="C11" i="4"/>
  <c r="C9" i="4"/>
  <c r="B10" i="4"/>
  <c r="B12" i="4" s="1"/>
  <c r="O8" i="4"/>
  <c r="J8" i="4"/>
  <c r="O10" i="4" s="1"/>
  <c r="O14" i="4" l="1"/>
  <c r="O12" i="5"/>
  <c r="O9" i="6"/>
  <c r="O15" i="6"/>
  <c r="O8" i="6"/>
  <c r="O11" i="6"/>
  <c r="O12" i="6"/>
  <c r="O13" i="6"/>
  <c r="O14" i="6"/>
  <c r="O10" i="5"/>
  <c r="O11" i="5"/>
  <c r="O9" i="5"/>
  <c r="O12" i="4"/>
  <c r="O9" i="4"/>
  <c r="O11" i="4"/>
  <c r="O13" i="4"/>
  <c r="O15" i="4"/>
  <c r="J14" i="2"/>
  <c r="F14" i="2"/>
  <c r="J10" i="2"/>
  <c r="F10" i="2"/>
  <c r="J8" i="2"/>
  <c r="F8" i="2"/>
  <c r="F12" i="2"/>
  <c r="J12" i="2"/>
  <c r="I15" i="2"/>
  <c r="G15" i="2"/>
  <c r="E15" i="2"/>
  <c r="C15" i="2"/>
  <c r="I13" i="2"/>
  <c r="G13" i="2"/>
  <c r="E13" i="2"/>
  <c r="C13" i="2"/>
  <c r="I11" i="2"/>
  <c r="G11" i="2"/>
  <c r="E11" i="2"/>
  <c r="C11" i="2"/>
  <c r="I9" i="2"/>
  <c r="G9" i="2"/>
  <c r="E9" i="2"/>
  <c r="C9" i="2"/>
  <c r="B10" i="2"/>
  <c r="B12" i="2" s="1"/>
  <c r="B14" i="2" s="1"/>
  <c r="B16" i="2" s="1"/>
  <c r="O10" i="2"/>
  <c r="O12" i="2" l="1"/>
  <c r="O14" i="2"/>
  <c r="O8" i="2"/>
  <c r="O9" i="2"/>
  <c r="O11" i="2"/>
  <c r="O13" i="2"/>
  <c r="O15" i="2"/>
  <c r="F10" i="1"/>
  <c r="F14" i="1"/>
  <c r="J14" i="1"/>
  <c r="O10" i="1"/>
  <c r="O12" i="1"/>
  <c r="O13" i="1"/>
  <c r="J12" i="1"/>
  <c r="F12" i="1"/>
  <c r="F8" i="1"/>
  <c r="J8" i="1"/>
  <c r="O11" i="1" s="1"/>
  <c r="J10" i="1"/>
  <c r="I15" i="1"/>
  <c r="G15" i="1"/>
  <c r="E15" i="1"/>
  <c r="C15" i="1"/>
  <c r="I13" i="1"/>
  <c r="G13" i="1"/>
  <c r="E13" i="1"/>
  <c r="C13" i="1"/>
  <c r="I11" i="1"/>
  <c r="G11" i="1"/>
  <c r="E11" i="1"/>
  <c r="C11" i="1"/>
  <c r="I9" i="1"/>
  <c r="G9" i="1"/>
  <c r="E9" i="1"/>
  <c r="C9" i="1"/>
  <c r="O14" i="1" l="1"/>
  <c r="O9" i="1"/>
  <c r="O8" i="1"/>
  <c r="O15" i="1"/>
  <c r="B10" i="1" l="1"/>
  <c r="B12" i="1" s="1"/>
  <c r="B14" i="1" s="1"/>
  <c r="B16" i="1" s="1"/>
</calcChain>
</file>

<file path=xl/sharedStrings.xml><?xml version="1.0" encoding="utf-8"?>
<sst xmlns="http://schemas.openxmlformats.org/spreadsheetml/2006/main" count="613" uniqueCount="97">
  <si>
    <t>会場</t>
    <rPh sb="0" eb="2">
      <t>カイジョウ</t>
    </rPh>
    <phoneticPr fontId="1"/>
  </si>
  <si>
    <t>開始時間</t>
    <rPh sb="0" eb="2">
      <t>カイシ</t>
    </rPh>
    <rPh sb="2" eb="4">
      <t>ジカン</t>
    </rPh>
    <phoneticPr fontId="1"/>
  </si>
  <si>
    <t>-</t>
    <phoneticPr fontId="1"/>
  </si>
  <si>
    <t>Aコート</t>
    <phoneticPr fontId="6"/>
  </si>
  <si>
    <t>Bコート</t>
    <phoneticPr fontId="6"/>
  </si>
  <si>
    <t>VS</t>
    <phoneticPr fontId="1"/>
  </si>
  <si>
    <t>VS</t>
    <phoneticPr fontId="1"/>
  </si>
  <si>
    <t>枝幸町北幸公園サッカー場</t>
  </si>
  <si>
    <t>●U12</t>
    <phoneticPr fontId="1"/>
  </si>
  <si>
    <t>試合時間　：　20分-5分-20分</t>
    <rPh sb="0" eb="4">
      <t>シアイジカン</t>
    </rPh>
    <rPh sb="9" eb="10">
      <t>フン</t>
    </rPh>
    <rPh sb="12" eb="13">
      <t>フン</t>
    </rPh>
    <rPh sb="16" eb="17">
      <t>フン</t>
    </rPh>
    <phoneticPr fontId="1"/>
  </si>
  <si>
    <t>浜頓別サッカー少年団</t>
  </si>
  <si>
    <t>稚内ジョゴリオSC</t>
  </si>
  <si>
    <t>利尻サッカー少年団</t>
    <rPh sb="0" eb="2">
      <t>リシリ</t>
    </rPh>
    <rPh sb="6" eb="9">
      <t>ショウネンダン</t>
    </rPh>
    <phoneticPr fontId="1"/>
  </si>
  <si>
    <t>CRECER稚内</t>
  </si>
  <si>
    <t>SSB</t>
  </si>
  <si>
    <t>名寄SC-A</t>
  </si>
  <si>
    <t>名寄SC-B</t>
  </si>
  <si>
    <t>道北チャレンジ</t>
    <rPh sb="0" eb="2">
      <t>ドウホク</t>
    </rPh>
    <phoneticPr fontId="1"/>
  </si>
  <si>
    <t>15：00　終了予定</t>
    <rPh sb="6" eb="8">
      <t>シュウリョウ</t>
    </rPh>
    <rPh sb="8" eb="10">
      <t>ヨテイ</t>
    </rPh>
    <phoneticPr fontId="1"/>
  </si>
  <si>
    <t>2025　宗谷・道北地区U12合同リーグ
兼全日本少年サッカー大会　宗谷・道北地区予選リーグ</t>
    <phoneticPr fontId="1"/>
  </si>
  <si>
    <t>５月１８日（日）</t>
    <rPh sb="1" eb="2">
      <t>ツキ</t>
    </rPh>
    <rPh sb="4" eb="5">
      <t>ヒ</t>
    </rPh>
    <rPh sb="6" eb="7">
      <t>ヒ</t>
    </rPh>
    <phoneticPr fontId="1"/>
  </si>
  <si>
    <t>審判</t>
    <rPh sb="0" eb="2">
      <t>シンパン</t>
    </rPh>
    <phoneticPr fontId="1"/>
  </si>
  <si>
    <t>５月25日（日）</t>
    <rPh sb="1" eb="2">
      <t>ツキ</t>
    </rPh>
    <rPh sb="4" eb="5">
      <t>ヒ</t>
    </rPh>
    <rPh sb="6" eb="7">
      <t>ヒ</t>
    </rPh>
    <phoneticPr fontId="1"/>
  </si>
  <si>
    <t>6月22日（日）</t>
    <rPh sb="1" eb="2">
      <t>ツキ</t>
    </rPh>
    <rPh sb="4" eb="5">
      <t>ヒ</t>
    </rPh>
    <rPh sb="6" eb="7">
      <t>ヒ</t>
    </rPh>
    <phoneticPr fontId="1"/>
  </si>
  <si>
    <t>士別市　天塩川つくもサッカー場</t>
    <rPh sb="0" eb="2">
      <t>シベツ</t>
    </rPh>
    <rPh sb="2" eb="3">
      <t>シ</t>
    </rPh>
    <rPh sb="4" eb="14">
      <t>テシ</t>
    </rPh>
    <rPh sb="14" eb="15">
      <t>ジョウ</t>
    </rPh>
    <phoneticPr fontId="1"/>
  </si>
  <si>
    <t>11：00　終了予定</t>
    <rPh sb="6" eb="8">
      <t>シュウリョウ</t>
    </rPh>
    <rPh sb="8" eb="10">
      <t>ヨテイ</t>
    </rPh>
    <phoneticPr fontId="1"/>
  </si>
  <si>
    <t>6月29日（日）</t>
    <rPh sb="1" eb="2">
      <t>ツキ</t>
    </rPh>
    <rPh sb="4" eb="5">
      <t>ヒ</t>
    </rPh>
    <rPh sb="6" eb="7">
      <t>ヒ</t>
    </rPh>
    <phoneticPr fontId="1"/>
  </si>
  <si>
    <t>Bコート</t>
    <phoneticPr fontId="1"/>
  </si>
  <si>
    <t>-</t>
  </si>
  <si>
    <t>稚内富士見球技場</t>
    <phoneticPr fontId="1"/>
  </si>
  <si>
    <t>7月20日（日）</t>
    <rPh sb="1" eb="2">
      <t>ツキ</t>
    </rPh>
    <rPh sb="4" eb="5">
      <t>ヒ</t>
    </rPh>
    <rPh sb="6" eb="7">
      <t>ヒ</t>
    </rPh>
    <phoneticPr fontId="1"/>
  </si>
  <si>
    <t>8月10日（日）</t>
    <rPh sb="1" eb="2">
      <t>ツキ</t>
    </rPh>
    <rPh sb="4" eb="5">
      <t>ヒ</t>
    </rPh>
    <rPh sb="6" eb="7">
      <t>ヒ</t>
    </rPh>
    <phoneticPr fontId="1"/>
  </si>
  <si>
    <t>14：00　終了予定</t>
    <rPh sb="6" eb="8">
      <t>シュウリョウ</t>
    </rPh>
    <rPh sb="8" eb="10">
      <t>ヨテイ</t>
    </rPh>
    <phoneticPr fontId="1"/>
  </si>
  <si>
    <t>8月17日（日）</t>
    <rPh sb="1" eb="2">
      <t>ツキ</t>
    </rPh>
    <rPh sb="4" eb="5">
      <t>ヒ</t>
    </rPh>
    <rPh sb="6" eb="7">
      <t>ヒ</t>
    </rPh>
    <phoneticPr fontId="1"/>
  </si>
  <si>
    <t>8月31日（日）</t>
    <rPh sb="1" eb="2">
      <t>ツキ</t>
    </rPh>
    <rPh sb="4" eb="5">
      <t>ヒ</t>
    </rPh>
    <rPh sb="6" eb="7">
      <t>ヒ</t>
    </rPh>
    <phoneticPr fontId="1"/>
  </si>
  <si>
    <t>Aコート１勝</t>
    <rPh sb="5" eb="6">
      <t>カ</t>
    </rPh>
    <phoneticPr fontId="6"/>
  </si>
  <si>
    <t>Bコート１勝</t>
    <rPh sb="5" eb="6">
      <t>カ</t>
    </rPh>
    <phoneticPr fontId="1"/>
  </si>
  <si>
    <t>Aコート１負</t>
    <rPh sb="5" eb="6">
      <t>マ</t>
    </rPh>
    <phoneticPr fontId="6"/>
  </si>
  <si>
    <t>Bコート１負</t>
    <rPh sb="5" eb="6">
      <t>マ</t>
    </rPh>
    <phoneticPr fontId="1"/>
  </si>
  <si>
    <t>Aコート2勝</t>
    <rPh sb="5" eb="6">
      <t>カ</t>
    </rPh>
    <phoneticPr fontId="6"/>
  </si>
  <si>
    <t>Bコート2勝</t>
    <rPh sb="5" eb="6">
      <t>カ</t>
    </rPh>
    <phoneticPr fontId="1"/>
  </si>
  <si>
    <t>Aコート2負</t>
    <rPh sb="5" eb="6">
      <t>マ</t>
    </rPh>
    <phoneticPr fontId="6"/>
  </si>
  <si>
    <t>Bコート2負</t>
    <rPh sb="5" eb="6">
      <t>マ</t>
    </rPh>
    <phoneticPr fontId="1"/>
  </si>
  <si>
    <t>9月7日（日）</t>
    <rPh sb="1" eb="2">
      <t>ツキ</t>
    </rPh>
    <rPh sb="3" eb="4">
      <t>ヒ</t>
    </rPh>
    <rPh sb="5" eb="6">
      <t>ヒ</t>
    </rPh>
    <phoneticPr fontId="1"/>
  </si>
  <si>
    <t>×</t>
    <phoneticPr fontId="1"/>
  </si>
  <si>
    <t>△</t>
    <phoneticPr fontId="1"/>
  </si>
  <si>
    <t>〇</t>
    <phoneticPr fontId="1"/>
  </si>
  <si>
    <t>〇</t>
  </si>
  <si>
    <t>×</t>
  </si>
  <si>
    <t>△</t>
  </si>
  <si>
    <t>名寄B</t>
    <rPh sb="0" eb="2">
      <t>ナヨロ</t>
    </rPh>
    <phoneticPr fontId="1"/>
  </si>
  <si>
    <t>名寄A</t>
    <rPh sb="0" eb="2">
      <t>ナヨロ</t>
    </rPh>
    <phoneticPr fontId="1"/>
  </si>
  <si>
    <t>浜頓別</t>
    <rPh sb="0" eb="3">
      <t>ハマトンベツ</t>
    </rPh>
    <phoneticPr fontId="1"/>
  </si>
  <si>
    <t>利尻</t>
    <rPh sb="0" eb="2">
      <t>リシリ</t>
    </rPh>
    <phoneticPr fontId="1"/>
  </si>
  <si>
    <t>CRECER</t>
    <phoneticPr fontId="1"/>
  </si>
  <si>
    <t>ジョゴリオ</t>
    <phoneticPr fontId="1"/>
  </si>
  <si>
    <t>負</t>
    <rPh sb="0" eb="1">
      <t>マ</t>
    </rPh>
    <phoneticPr fontId="1"/>
  </si>
  <si>
    <t>引分</t>
    <rPh sb="0" eb="2">
      <t>ヒキワケ</t>
    </rPh>
    <phoneticPr fontId="1"/>
  </si>
  <si>
    <t>勝</t>
    <rPh sb="0" eb="1">
      <t>カチ</t>
    </rPh>
    <phoneticPr fontId="1"/>
  </si>
  <si>
    <t>順位</t>
    <rPh sb="0" eb="2">
      <t>ジュンイ</t>
    </rPh>
    <phoneticPr fontId="1"/>
  </si>
  <si>
    <t>得失点差</t>
    <rPh sb="0" eb="3">
      <t>トクシッテン</t>
    </rPh>
    <rPh sb="3" eb="4">
      <t>サ</t>
    </rPh>
    <phoneticPr fontId="1"/>
  </si>
  <si>
    <t>失点</t>
    <rPh sb="0" eb="2">
      <t>シッテン</t>
    </rPh>
    <phoneticPr fontId="1"/>
  </si>
  <si>
    <t>得点</t>
    <rPh sb="0" eb="2">
      <t>トクテン</t>
    </rPh>
    <phoneticPr fontId="1"/>
  </si>
  <si>
    <t>勝点</t>
    <rPh sb="0" eb="1">
      <t>カチ</t>
    </rPh>
    <rPh sb="1" eb="2">
      <t>テン</t>
    </rPh>
    <phoneticPr fontId="1"/>
  </si>
  <si>
    <t>試合数</t>
    <rPh sb="0" eb="2">
      <t>シアイ</t>
    </rPh>
    <rPh sb="2" eb="3">
      <t>スウ</t>
    </rPh>
    <phoneticPr fontId="1"/>
  </si>
  <si>
    <t>道北ﾁｬﾚﾝｼﾞ</t>
    <rPh sb="0" eb="2">
      <t>ドウホク</t>
    </rPh>
    <phoneticPr fontId="1"/>
  </si>
  <si>
    <t>SSB</t>
    <phoneticPr fontId="1"/>
  </si>
  <si>
    <t>-</t>
    <phoneticPr fontId="1"/>
  </si>
  <si>
    <t>開場</t>
    <rPh sb="0" eb="2">
      <t>カイジョウ</t>
    </rPh>
    <phoneticPr fontId="1"/>
  </si>
  <si>
    <t>16：00　終了予定</t>
    <rPh sb="6" eb="8">
      <t>シュウリョウ</t>
    </rPh>
    <rPh sb="8" eb="10">
      <t>ヨテイ</t>
    </rPh>
    <phoneticPr fontId="1"/>
  </si>
  <si>
    <t>2025　宗谷・道北地区U12合同リーグ
兼全日本少年サッカー大会　宗谷・道北地区予選リーグ</t>
    <phoneticPr fontId="1"/>
  </si>
  <si>
    <t>●U12</t>
    <phoneticPr fontId="1"/>
  </si>
  <si>
    <t>Aコート</t>
    <phoneticPr fontId="6"/>
  </si>
  <si>
    <t>-</t>
    <phoneticPr fontId="1"/>
  </si>
  <si>
    <t>VS</t>
    <phoneticPr fontId="1"/>
  </si>
  <si>
    <t>-</t>
    <phoneticPr fontId="1"/>
  </si>
  <si>
    <t>14：30　終了予定</t>
    <rPh sb="6" eb="8">
      <t>シュウリョウ</t>
    </rPh>
    <rPh sb="8" eb="10">
      <t>ヨテイ</t>
    </rPh>
    <phoneticPr fontId="1"/>
  </si>
  <si>
    <t>指導者講習会開催　（　13：00　～　14：30　）</t>
    <rPh sb="0" eb="3">
      <t>シドウシャ</t>
    </rPh>
    <rPh sb="3" eb="6">
      <t>コウシュウカイ</t>
    </rPh>
    <rPh sb="6" eb="8">
      <t>カイサイ</t>
    </rPh>
    <phoneticPr fontId="1"/>
  </si>
  <si>
    <t>開場</t>
    <rPh sb="0" eb="2">
      <t>カイジョウ</t>
    </rPh>
    <phoneticPr fontId="1"/>
  </si>
  <si>
    <t>10：30　終了予定</t>
    <rPh sb="6" eb="8">
      <t>シュウリョウ</t>
    </rPh>
    <rPh sb="8" eb="10">
      <t>ヨテイ</t>
    </rPh>
    <phoneticPr fontId="1"/>
  </si>
  <si>
    <t>SSB</t>
    <phoneticPr fontId="1"/>
  </si>
  <si>
    <t>CRECER稚内</t>
    <rPh sb="6" eb="8">
      <t>ワッカナイ</t>
    </rPh>
    <phoneticPr fontId="1"/>
  </si>
  <si>
    <t>浜頓別サッカー少年団</t>
    <rPh sb="0" eb="3">
      <t>ハマトンベツ</t>
    </rPh>
    <rPh sb="7" eb="10">
      <t>ショウネンダン</t>
    </rPh>
    <phoneticPr fontId="1"/>
  </si>
  <si>
    <t>名寄SC-A</t>
    <phoneticPr fontId="1"/>
  </si>
  <si>
    <t>名寄SC-A</t>
    <rPh sb="0" eb="2">
      <t>ナヨロ</t>
    </rPh>
    <phoneticPr fontId="1"/>
  </si>
  <si>
    <t>名寄SC-B</t>
    <phoneticPr fontId="1"/>
  </si>
  <si>
    <t>2025　宗谷・道北合同U12リーグ  ( 最終結果 ）</t>
    <rPh sb="5" eb="7">
      <t>ソウヤ</t>
    </rPh>
    <rPh sb="8" eb="10">
      <t>ドウホク</t>
    </rPh>
    <rPh sb="10" eb="12">
      <t>ゴウドウ</t>
    </rPh>
    <rPh sb="22" eb="26">
      <t>サイシュウケッカ</t>
    </rPh>
    <phoneticPr fontId="1"/>
  </si>
  <si>
    <t>稚内ジョゴリオSC</t>
    <phoneticPr fontId="1"/>
  </si>
  <si>
    <t>稚内ジョゴリオSC</t>
    <rPh sb="0" eb="2">
      <t>ワッカナイ</t>
    </rPh>
    <phoneticPr fontId="1"/>
  </si>
  <si>
    <t>宗谷1位</t>
    <rPh sb="0" eb="2">
      <t>ソウヤ</t>
    </rPh>
    <rPh sb="3" eb="4">
      <t>イ</t>
    </rPh>
    <phoneticPr fontId="1"/>
  </si>
  <si>
    <t>道北1位</t>
    <rPh sb="0" eb="2">
      <t>ドウホク</t>
    </rPh>
    <rPh sb="3" eb="4">
      <t>イ</t>
    </rPh>
    <phoneticPr fontId="1"/>
  </si>
  <si>
    <t>宗谷2位</t>
    <rPh sb="0" eb="2">
      <t>ソウヤ</t>
    </rPh>
    <rPh sb="3" eb="4">
      <t>イ</t>
    </rPh>
    <phoneticPr fontId="1"/>
  </si>
  <si>
    <t>道北2位</t>
    <rPh sb="0" eb="2">
      <t>ドウホク</t>
    </rPh>
    <rPh sb="3" eb="4">
      <t>イ</t>
    </rPh>
    <phoneticPr fontId="1"/>
  </si>
  <si>
    <t>宗谷3位</t>
    <rPh sb="0" eb="2">
      <t>ソウヤ</t>
    </rPh>
    <rPh sb="3" eb="4">
      <t>イ</t>
    </rPh>
    <phoneticPr fontId="1"/>
  </si>
  <si>
    <t>道北3位</t>
    <rPh sb="0" eb="2">
      <t>ドウホク</t>
    </rPh>
    <rPh sb="3" eb="4">
      <t>イ</t>
    </rPh>
    <phoneticPr fontId="1"/>
  </si>
  <si>
    <t>宗谷4位</t>
    <rPh sb="0" eb="2">
      <t>ソウヤ</t>
    </rPh>
    <rPh sb="3" eb="4">
      <t>イ</t>
    </rPh>
    <phoneticPr fontId="1"/>
  </si>
  <si>
    <t>道北4位</t>
    <rPh sb="0" eb="2">
      <t>ドウホク</t>
    </rPh>
    <rPh sb="3" eb="4">
      <t>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</si>
</sst>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#,##0;&quot;△ &quot;#,##0"/>
  </numFmts>
  <fonts count="1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b/>
      <sz val="16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sz val="6"/>
      <name val="ＭＳ Ｐゴシック"/>
      <family val="3"/>
      <charset val="128"/>
    </font>
    <font>
      <b/>
      <sz val="11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8"/>
      <color theme="1"/>
      <name val="Meiryo UI"/>
      <family val="3"/>
      <charset val="128"/>
    </font>
    <font>
      <sz val="11"/>
      <color theme="1"/>
      <name val="BIZ UDP明朝 Medium"/>
      <family val="1"/>
      <charset val="128"/>
    </font>
    <font>
      <sz val="14"/>
      <color theme="1"/>
      <name val="BIZ UDP明朝 Medium"/>
      <family val="1"/>
      <charset val="128"/>
    </font>
    <font>
      <sz val="24"/>
      <color theme="1"/>
      <name val="BIZ UDP明朝 Medium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9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 style="medium">
        <color auto="1"/>
      </bottom>
      <diagonal/>
    </border>
    <border diagonalDown="1">
      <left/>
      <right/>
      <top/>
      <bottom style="medium">
        <color auto="1"/>
      </bottom>
      <diagonal style="thin">
        <color auto="1"/>
      </diagonal>
    </border>
    <border diagonalDown="1">
      <left style="thin">
        <color auto="1"/>
      </left>
      <right/>
      <top/>
      <bottom style="medium">
        <color auto="1"/>
      </bottom>
      <diagonal style="thin">
        <color auto="1"/>
      </diagonal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uble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 diagonalDown="1">
      <left/>
      <right/>
      <top/>
      <bottom/>
      <diagonal style="thin">
        <color auto="1"/>
      </diagonal>
    </border>
    <border diagonalDown="1">
      <left style="thin">
        <color auto="1"/>
      </left>
      <right/>
      <top/>
      <bottom/>
      <diagonal style="thin">
        <color auto="1"/>
      </diagonal>
    </border>
    <border>
      <left/>
      <right style="thin">
        <color auto="1"/>
      </right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 style="thin">
        <color auto="1"/>
      </left>
      <right/>
      <top style="dotted">
        <color auto="1"/>
      </top>
      <bottom/>
      <diagonal/>
    </border>
    <border>
      <left style="double">
        <color auto="1"/>
      </left>
      <right/>
      <top style="dotted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  <border>
      <left style="double">
        <color auto="1"/>
      </left>
      <right/>
      <top/>
      <bottom style="dotted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 diagonalDown="1">
      <left/>
      <right/>
      <top style="double">
        <color auto="1"/>
      </top>
      <bottom/>
      <diagonal style="thin">
        <color auto="1"/>
      </diagonal>
    </border>
    <border diagonalDown="1">
      <left style="thin">
        <color auto="1"/>
      </left>
      <right/>
      <top style="double">
        <color auto="1"/>
      </top>
      <bottom/>
      <diagonal style="thin">
        <color auto="1"/>
      </diagonal>
    </border>
    <border>
      <left/>
      <right style="thin">
        <color auto="1"/>
      </right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indexed="64"/>
      </left>
      <right/>
      <top/>
      <bottom/>
      <diagonal/>
    </border>
    <border diagonalDown="1">
      <left/>
      <right style="thin">
        <color auto="1"/>
      </right>
      <top/>
      <bottom/>
      <diagonal style="thin">
        <color auto="1"/>
      </diagonal>
    </border>
    <border>
      <left/>
      <right style="thin">
        <color auto="1"/>
      </right>
      <top/>
      <bottom/>
      <diagonal/>
    </border>
    <border>
      <left style="double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 diagonalDown="1">
      <left/>
      <right style="thin">
        <color auto="1"/>
      </right>
      <top/>
      <bottom style="double">
        <color auto="1"/>
      </bottom>
      <diagonal style="thin">
        <color auto="1"/>
      </diagonal>
    </border>
    <border diagonalDown="1">
      <left/>
      <right/>
      <top/>
      <bottom style="double">
        <color auto="1"/>
      </bottom>
      <diagonal style="thin">
        <color auto="1"/>
      </diagonal>
    </border>
    <border diagonalDown="1">
      <left style="thin">
        <color auto="1"/>
      </left>
      <right/>
      <top/>
      <bottom style="double">
        <color auto="1"/>
      </bottom>
      <diagonal style="thin">
        <color auto="1"/>
      </diagonal>
    </border>
    <border>
      <left style="double">
        <color auto="1"/>
      </left>
      <right/>
      <top/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 diagonalDown="1">
      <left/>
      <right style="thin">
        <color auto="1"/>
      </right>
      <top style="double">
        <color auto="1"/>
      </top>
      <bottom/>
      <diagonal style="thin">
        <color auto="1"/>
      </diagonal>
    </border>
    <border diagonalDown="1">
      <left style="double">
        <color auto="1"/>
      </left>
      <right/>
      <top/>
      <bottom style="double">
        <color auto="1"/>
      </bottom>
      <diagonal style="thin">
        <color auto="1"/>
      </diagonal>
    </border>
    <border diagonalDown="1">
      <left style="double">
        <color auto="1"/>
      </left>
      <right/>
      <top/>
      <bottom/>
      <diagonal style="thin">
        <color auto="1"/>
      </diagonal>
    </border>
    <border diagonalDown="1">
      <left style="double">
        <color auto="1"/>
      </left>
      <right/>
      <top style="double">
        <color auto="1"/>
      </top>
      <bottom/>
      <diagonal style="thin">
        <color auto="1"/>
      </diagonal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double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172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left" vertical="center" indent="2"/>
    </xf>
    <xf numFmtId="32" fontId="2" fillId="0" borderId="0" xfId="0" quotePrefix="1" applyNumberFormat="1" applyFont="1" applyAlignment="1">
      <alignment horizontal="left" vertical="center" indent="2"/>
    </xf>
    <xf numFmtId="20" fontId="7" fillId="2" borderId="8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7" fillId="2" borderId="8" xfId="0" applyFont="1" applyFill="1" applyBorder="1">
      <alignment vertical="center"/>
    </xf>
    <xf numFmtId="0" fontId="2" fillId="2" borderId="9" xfId="0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center" vertical="center" shrinkToFit="1"/>
    </xf>
    <xf numFmtId="0" fontId="2" fillId="2" borderId="10" xfId="0" applyFont="1" applyFill="1" applyBorder="1" applyAlignment="1">
      <alignment horizontal="center" vertical="center" shrinkToFit="1"/>
    </xf>
    <xf numFmtId="20" fontId="7" fillId="0" borderId="11" xfId="0" applyNumberFormat="1" applyFont="1" applyBorder="1" applyAlignment="1">
      <alignment horizontal="center" vertical="center"/>
    </xf>
    <xf numFmtId="0" fontId="7" fillId="0" borderId="8" xfId="0" applyFont="1" applyBorder="1">
      <alignment vertical="center"/>
    </xf>
    <xf numFmtId="0" fontId="2" fillId="0" borderId="9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0" fillId="0" borderId="0" xfId="0" applyAlignment="1"/>
    <xf numFmtId="0" fontId="2" fillId="0" borderId="19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0" fillId="0" borderId="20" xfId="0" applyBorder="1" applyAlignment="1"/>
    <xf numFmtId="0" fontId="0" fillId="0" borderId="21" xfId="0" applyBorder="1">
      <alignment vertical="center"/>
    </xf>
    <xf numFmtId="0" fontId="0" fillId="0" borderId="22" xfId="0" applyBorder="1" applyAlignment="1"/>
    <xf numFmtId="0" fontId="0" fillId="0" borderId="23" xfId="0" applyBorder="1">
      <alignment vertical="center"/>
    </xf>
    <xf numFmtId="0" fontId="0" fillId="0" borderId="24" xfId="0" applyBorder="1" applyAlignment="1"/>
    <xf numFmtId="0" fontId="0" fillId="0" borderId="25" xfId="0" applyBorder="1">
      <alignment vertical="center"/>
    </xf>
    <xf numFmtId="0" fontId="0" fillId="0" borderId="26" xfId="0" applyBorder="1">
      <alignment vertical="center"/>
    </xf>
    <xf numFmtId="0" fontId="10" fillId="2" borderId="9" xfId="0" applyFont="1" applyFill="1" applyBorder="1" applyAlignment="1">
      <alignment horizontal="center" vertical="center" shrinkToFit="1"/>
    </xf>
    <xf numFmtId="0" fontId="10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 shrinkToFit="1"/>
    </xf>
    <xf numFmtId="0" fontId="10" fillId="2" borderId="10" xfId="0" applyFont="1" applyFill="1" applyBorder="1" applyAlignment="1">
      <alignment horizontal="center" vertical="center" shrinkToFit="1"/>
    </xf>
    <xf numFmtId="0" fontId="10" fillId="0" borderId="12" xfId="0" applyFont="1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 shrinkToFit="1"/>
    </xf>
    <xf numFmtId="0" fontId="10" fillId="0" borderId="14" xfId="0" applyFont="1" applyBorder="1" applyAlignment="1">
      <alignment horizontal="center" vertical="center" shrinkToFit="1"/>
    </xf>
    <xf numFmtId="0" fontId="10" fillId="2" borderId="12" xfId="0" applyFont="1" applyFill="1" applyBorder="1" applyAlignment="1">
      <alignment horizontal="center" vertical="center" shrinkToFit="1"/>
    </xf>
    <xf numFmtId="0" fontId="10" fillId="2" borderId="13" xfId="0" applyFont="1" applyFill="1" applyBorder="1" applyAlignment="1">
      <alignment horizontal="center" vertical="center" shrinkToFit="1"/>
    </xf>
    <xf numFmtId="0" fontId="10" fillId="2" borderId="14" xfId="0" applyFont="1" applyFill="1" applyBorder="1" applyAlignment="1">
      <alignment horizontal="center" vertical="center" shrinkToFit="1"/>
    </xf>
    <xf numFmtId="0" fontId="0" fillId="0" borderId="29" xfId="0" applyBorder="1" applyAlignment="1"/>
    <xf numFmtId="0" fontId="0" fillId="0" borderId="30" xfId="0" applyBorder="1">
      <alignment vertical="center"/>
    </xf>
    <xf numFmtId="0" fontId="0" fillId="0" borderId="28" xfId="0" applyBorder="1">
      <alignment vertical="center"/>
    </xf>
    <xf numFmtId="0" fontId="2" fillId="2" borderId="9" xfId="0" applyFont="1" applyFill="1" applyBorder="1" applyAlignment="1">
      <alignment horizontal="left" vertical="center" shrinkToFit="1"/>
    </xf>
    <xf numFmtId="0" fontId="2" fillId="2" borderId="0" xfId="0" applyFont="1" applyFill="1" applyAlignment="1">
      <alignment horizontal="right" vertical="center" shrinkToFit="1"/>
    </xf>
    <xf numFmtId="0" fontId="2" fillId="0" borderId="9" xfId="0" applyFont="1" applyBorder="1" applyAlignment="1">
      <alignment horizontal="left" vertical="center" shrinkToFit="1"/>
    </xf>
    <xf numFmtId="0" fontId="2" fillId="0" borderId="0" xfId="0" applyFont="1" applyAlignment="1">
      <alignment horizontal="right" vertical="center" shrinkToFit="1"/>
    </xf>
    <xf numFmtId="0" fontId="2" fillId="0" borderId="0" xfId="0" applyFont="1" applyAlignment="1">
      <alignment horizontal="left" vertical="center" shrinkToFit="1"/>
    </xf>
    <xf numFmtId="0" fontId="2" fillId="0" borderId="10" xfId="0" applyFont="1" applyBorder="1" applyAlignment="1">
      <alignment horizontal="right" vertical="center" shrinkToFit="1"/>
    </xf>
    <xf numFmtId="0" fontId="11" fillId="0" borderId="0" xfId="1" applyFont="1">
      <alignment vertical="center"/>
    </xf>
    <xf numFmtId="0" fontId="11" fillId="0" borderId="0" xfId="1" applyFont="1" applyAlignment="1">
      <alignment horizontal="center" vertical="center"/>
    </xf>
    <xf numFmtId="0" fontId="11" fillId="0" borderId="37" xfId="1" applyFont="1" applyBorder="1" applyAlignment="1">
      <alignment horizontal="center" vertical="center" shrinkToFit="1"/>
    </xf>
    <xf numFmtId="0" fontId="11" fillId="0" borderId="16" xfId="1" applyFont="1" applyBorder="1" applyAlignment="1">
      <alignment horizontal="center" vertical="center" shrinkToFit="1"/>
    </xf>
    <xf numFmtId="0" fontId="11" fillId="0" borderId="38" xfId="1" applyFont="1" applyBorder="1" applyAlignment="1">
      <alignment horizontal="center" vertical="center" shrinkToFit="1"/>
    </xf>
    <xf numFmtId="0" fontId="11" fillId="0" borderId="39" xfId="1" applyFont="1" applyBorder="1" applyAlignment="1">
      <alignment horizontal="center" vertical="center" shrinkToFit="1"/>
    </xf>
    <xf numFmtId="0" fontId="11" fillId="0" borderId="50" xfId="1" applyFont="1" applyBorder="1" applyAlignment="1">
      <alignment horizontal="center" vertical="center" shrinkToFit="1"/>
    </xf>
    <xf numFmtId="0" fontId="11" fillId="0" borderId="51" xfId="1" applyFont="1" applyBorder="1" applyAlignment="1">
      <alignment horizontal="center" vertical="center" shrinkToFit="1"/>
    </xf>
    <xf numFmtId="0" fontId="11" fillId="0" borderId="52" xfId="1" applyFont="1" applyBorder="1" applyAlignment="1">
      <alignment horizontal="center" vertical="center" shrinkToFit="1"/>
    </xf>
    <xf numFmtId="0" fontId="11" fillId="0" borderId="53" xfId="1" applyFont="1" applyBorder="1" applyAlignment="1">
      <alignment horizontal="center" vertical="center" shrinkToFit="1"/>
    </xf>
    <xf numFmtId="0" fontId="11" fillId="0" borderId="0" xfId="1" applyFont="1" applyAlignment="1">
      <alignment horizontal="center" vertical="center" shrinkToFit="1"/>
    </xf>
    <xf numFmtId="0" fontId="11" fillId="0" borderId="70" xfId="1" applyFont="1" applyBorder="1" applyAlignment="1">
      <alignment horizontal="center" vertical="center" shrinkToFit="1"/>
    </xf>
    <xf numFmtId="0" fontId="11" fillId="0" borderId="72" xfId="1" applyFont="1" applyBorder="1" applyAlignment="1">
      <alignment horizontal="center" vertical="center" shrinkToFit="1"/>
    </xf>
    <xf numFmtId="0" fontId="11" fillId="0" borderId="73" xfId="1" applyFont="1" applyBorder="1" applyAlignment="1">
      <alignment horizontal="center" vertical="center" shrinkToFit="1"/>
    </xf>
    <xf numFmtId="0" fontId="11" fillId="0" borderId="78" xfId="1" applyFont="1" applyBorder="1" applyAlignment="1">
      <alignment horizontal="center" vertical="center" shrinkToFit="1"/>
    </xf>
    <xf numFmtId="0" fontId="11" fillId="0" borderId="79" xfId="1" applyFont="1" applyBorder="1" applyAlignment="1">
      <alignment horizontal="center" vertical="center" shrinkToFit="1"/>
    </xf>
    <xf numFmtId="0" fontId="11" fillId="0" borderId="80" xfId="1" applyFont="1" applyBorder="1" applyAlignment="1">
      <alignment horizontal="center" vertical="center" shrinkToFit="1"/>
    </xf>
    <xf numFmtId="0" fontId="11" fillId="0" borderId="84" xfId="1" applyFont="1" applyBorder="1" applyAlignment="1">
      <alignment horizontal="center" vertical="center" shrinkToFit="1"/>
    </xf>
    <xf numFmtId="0" fontId="11" fillId="0" borderId="72" xfId="1" applyFont="1" applyBorder="1" applyAlignment="1">
      <alignment horizontal="center" vertical="center"/>
    </xf>
    <xf numFmtId="0" fontId="11" fillId="0" borderId="90" xfId="1" applyFont="1" applyBorder="1" applyAlignment="1">
      <alignment horizontal="center" vertical="center"/>
    </xf>
    <xf numFmtId="0" fontId="11" fillId="0" borderId="91" xfId="1" applyFont="1" applyBorder="1" applyAlignment="1">
      <alignment horizontal="center" vertical="center"/>
    </xf>
    <xf numFmtId="0" fontId="11" fillId="0" borderId="92" xfId="1" applyFont="1" applyBorder="1" applyAlignment="1">
      <alignment horizontal="center" vertical="center"/>
    </xf>
    <xf numFmtId="0" fontId="11" fillId="0" borderId="93" xfId="1" applyFont="1" applyBorder="1" applyAlignment="1">
      <alignment horizontal="center" vertical="center"/>
    </xf>
    <xf numFmtId="0" fontId="11" fillId="0" borderId="1" xfId="1" applyFont="1" applyBorder="1">
      <alignment vertical="center"/>
    </xf>
    <xf numFmtId="177" fontId="11" fillId="0" borderId="0" xfId="1" applyNumberFormat="1" applyFont="1" applyAlignment="1">
      <alignment horizontal="center" vertical="center"/>
    </xf>
    <xf numFmtId="32" fontId="4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shrinkToFit="1"/>
    </xf>
    <xf numFmtId="0" fontId="2" fillId="2" borderId="17" xfId="0" applyFont="1" applyFill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0" fontId="2" fillId="2" borderId="11" xfId="0" applyFont="1" applyFill="1" applyBorder="1" applyAlignment="1">
      <alignment horizontal="center" vertical="center" shrinkToFit="1"/>
    </xf>
    <xf numFmtId="0" fontId="2" fillId="2" borderId="27" xfId="0" applyFont="1" applyFill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176" fontId="7" fillId="2" borderId="18" xfId="0" applyNumberFormat="1" applyFont="1" applyFill="1" applyBorder="1" applyAlignment="1">
      <alignment horizontal="center" vertical="center"/>
    </xf>
    <xf numFmtId="176" fontId="7" fillId="2" borderId="17" xfId="0" applyNumberFormat="1" applyFont="1" applyFill="1" applyBorder="1" applyAlignment="1">
      <alignment horizontal="center" vertical="center"/>
    </xf>
    <xf numFmtId="176" fontId="7" fillId="0" borderId="11" xfId="0" applyNumberFormat="1" applyFont="1" applyBorder="1" applyAlignment="1">
      <alignment horizontal="center" vertical="center"/>
    </xf>
    <xf numFmtId="176" fontId="7" fillId="0" borderId="17" xfId="0" applyNumberFormat="1" applyFont="1" applyBorder="1" applyAlignment="1">
      <alignment horizontal="center" vertical="center"/>
    </xf>
    <xf numFmtId="176" fontId="7" fillId="2" borderId="11" xfId="0" applyNumberFormat="1" applyFont="1" applyFill="1" applyBorder="1" applyAlignment="1">
      <alignment horizontal="center" vertical="center"/>
    </xf>
    <xf numFmtId="176" fontId="7" fillId="2" borderId="8" xfId="0" applyNumberFormat="1" applyFont="1" applyFill="1" applyBorder="1" applyAlignment="1">
      <alignment horizontal="center" vertical="center"/>
    </xf>
    <xf numFmtId="32" fontId="4" fillId="0" borderId="0" xfId="0" applyNumberFormat="1" applyFont="1" applyAlignment="1">
      <alignment horizontal="left" vertical="center" indent="2"/>
    </xf>
    <xf numFmtId="0" fontId="10" fillId="2" borderId="12" xfId="0" applyFont="1" applyFill="1" applyBorder="1" applyAlignment="1">
      <alignment horizontal="center" vertical="center" shrinkToFit="1"/>
    </xf>
    <xf numFmtId="0" fontId="10" fillId="2" borderId="13" xfId="0" applyFont="1" applyFill="1" applyBorder="1" applyAlignment="1">
      <alignment horizontal="center" vertical="center" shrinkToFit="1"/>
    </xf>
    <xf numFmtId="0" fontId="10" fillId="2" borderId="14" xfId="0" applyFont="1" applyFill="1" applyBorder="1" applyAlignment="1">
      <alignment horizontal="center" vertical="center" shrinkToFit="1"/>
    </xf>
    <xf numFmtId="0" fontId="10" fillId="2" borderId="6" xfId="0" applyFont="1" applyFill="1" applyBorder="1" applyAlignment="1">
      <alignment horizontal="center" vertical="center" shrinkToFit="1"/>
    </xf>
    <xf numFmtId="0" fontId="10" fillId="2" borderId="16" xfId="0" applyFont="1" applyFill="1" applyBorder="1" applyAlignment="1">
      <alignment horizontal="center" vertical="center" shrinkToFit="1"/>
    </xf>
    <xf numFmtId="0" fontId="10" fillId="2" borderId="7" xfId="0" applyFont="1" applyFill="1" applyBorder="1" applyAlignment="1">
      <alignment horizontal="center" vertical="center" shrinkToFit="1"/>
    </xf>
    <xf numFmtId="0" fontId="11" fillId="0" borderId="64" xfId="1" applyFont="1" applyBorder="1" applyAlignment="1">
      <alignment horizontal="center" vertical="center"/>
    </xf>
    <xf numFmtId="0" fontId="11" fillId="0" borderId="49" xfId="1" applyFont="1" applyBorder="1" applyAlignment="1">
      <alignment horizontal="center" vertical="center"/>
    </xf>
    <xf numFmtId="0" fontId="11" fillId="0" borderId="85" xfId="1" applyFont="1" applyBorder="1" applyAlignment="1">
      <alignment horizontal="center" vertical="center"/>
    </xf>
    <xf numFmtId="0" fontId="11" fillId="0" borderId="76" xfId="1" applyFont="1" applyBorder="1" applyAlignment="1">
      <alignment horizontal="center" vertical="center"/>
    </xf>
    <xf numFmtId="0" fontId="11" fillId="0" borderId="12" xfId="1" applyFont="1" applyBorder="1" applyAlignment="1">
      <alignment horizontal="center" vertical="center"/>
    </xf>
    <xf numFmtId="0" fontId="11" fillId="0" borderId="47" xfId="1" applyFont="1" applyBorder="1" applyAlignment="1">
      <alignment horizontal="center" vertical="center" shrinkToFit="1"/>
    </xf>
    <xf numFmtId="0" fontId="11" fillId="0" borderId="46" xfId="1" applyFont="1" applyBorder="1" applyAlignment="1">
      <alignment horizontal="center" vertical="center" shrinkToFit="1"/>
    </xf>
    <xf numFmtId="0" fontId="11" fillId="0" borderId="45" xfId="1" applyFont="1" applyBorder="1" applyAlignment="1">
      <alignment horizontal="center" vertical="center" shrinkToFit="1"/>
    </xf>
    <xf numFmtId="0" fontId="11" fillId="0" borderId="62" xfId="1" applyFont="1" applyBorder="1" applyAlignment="1">
      <alignment horizontal="center" vertical="center" shrinkToFit="1"/>
    </xf>
    <xf numFmtId="0" fontId="11" fillId="0" borderId="61" xfId="1" applyFont="1" applyBorder="1" applyAlignment="1">
      <alignment horizontal="center" vertical="center" shrinkToFit="1"/>
    </xf>
    <xf numFmtId="0" fontId="11" fillId="0" borderId="60" xfId="1" applyFont="1" applyBorder="1" applyAlignment="1">
      <alignment horizontal="center" vertical="center" shrinkToFit="1"/>
    </xf>
    <xf numFmtId="0" fontId="11" fillId="0" borderId="91" xfId="1" applyFont="1" applyBorder="1" applyAlignment="1">
      <alignment horizontal="center" vertical="center"/>
    </xf>
    <xf numFmtId="0" fontId="11" fillId="0" borderId="44" xfId="1" applyFont="1" applyBorder="1" applyAlignment="1">
      <alignment horizontal="center" vertical="center" shrinkToFit="1"/>
    </xf>
    <xf numFmtId="0" fontId="11" fillId="0" borderId="43" xfId="1" applyFont="1" applyBorder="1" applyAlignment="1">
      <alignment horizontal="center" vertical="center" shrinkToFit="1"/>
    </xf>
    <xf numFmtId="0" fontId="11" fillId="0" borderId="71" xfId="1" applyFont="1" applyBorder="1" applyAlignment="1">
      <alignment horizontal="center" vertical="center" shrinkToFit="1"/>
    </xf>
    <xf numFmtId="0" fontId="11" fillId="0" borderId="59" xfId="1" applyFont="1" applyBorder="1" applyAlignment="1">
      <alignment horizontal="center" vertical="center" shrinkToFit="1"/>
    </xf>
    <xf numFmtId="0" fontId="11" fillId="0" borderId="58" xfId="1" applyFont="1" applyBorder="1" applyAlignment="1">
      <alignment horizontal="center" vertical="center" shrinkToFit="1"/>
    </xf>
    <xf numFmtId="0" fontId="11" fillId="0" borderId="86" xfId="1" applyFont="1" applyBorder="1" applyAlignment="1">
      <alignment horizontal="center" vertical="center" shrinkToFit="1"/>
    </xf>
    <xf numFmtId="0" fontId="11" fillId="0" borderId="83" xfId="1" applyFont="1" applyBorder="1" applyAlignment="1">
      <alignment horizontal="center" vertical="center" shrinkToFit="1"/>
    </xf>
    <xf numFmtId="0" fontId="11" fillId="0" borderId="82" xfId="1" applyFont="1" applyBorder="1" applyAlignment="1">
      <alignment horizontal="center" vertical="center" shrinkToFit="1"/>
    </xf>
    <xf numFmtId="0" fontId="11" fillId="0" borderId="81" xfId="1" applyFont="1" applyBorder="1" applyAlignment="1">
      <alignment horizontal="center" vertical="center" shrinkToFit="1"/>
    </xf>
    <xf numFmtId="0" fontId="11" fillId="0" borderId="73" xfId="1" applyFont="1" applyBorder="1" applyAlignment="1">
      <alignment horizontal="center" vertical="center" shrinkToFit="1"/>
    </xf>
    <xf numFmtId="0" fontId="11" fillId="0" borderId="0" xfId="1" applyFont="1" applyAlignment="1">
      <alignment horizontal="center" vertical="center" shrinkToFit="1"/>
    </xf>
    <xf numFmtId="0" fontId="11" fillId="0" borderId="72" xfId="1" applyFont="1" applyBorder="1" applyAlignment="1">
      <alignment horizontal="center" vertical="center" shrinkToFit="1"/>
    </xf>
    <xf numFmtId="0" fontId="11" fillId="0" borderId="48" xfId="1" applyFont="1" applyBorder="1" applyAlignment="1">
      <alignment horizontal="center" vertical="center" shrinkToFit="1"/>
    </xf>
    <xf numFmtId="0" fontId="11" fillId="0" borderId="70" xfId="1" applyFont="1" applyBorder="1" applyAlignment="1">
      <alignment horizontal="center" vertical="center" shrinkToFit="1"/>
    </xf>
    <xf numFmtId="0" fontId="11" fillId="0" borderId="63" xfId="1" applyFont="1" applyBorder="1" applyAlignment="1">
      <alignment horizontal="center" vertical="center" shrinkToFit="1"/>
    </xf>
    <xf numFmtId="0" fontId="11" fillId="0" borderId="40" xfId="1" applyFont="1" applyBorder="1" applyAlignment="1">
      <alignment horizontal="center" vertical="center"/>
    </xf>
    <xf numFmtId="0" fontId="11" fillId="0" borderId="93" xfId="1" applyFont="1" applyBorder="1" applyAlignment="1">
      <alignment horizontal="center" vertical="center"/>
    </xf>
    <xf numFmtId="0" fontId="11" fillId="0" borderId="89" xfId="1" applyFont="1" applyBorder="1" applyAlignment="1">
      <alignment horizontal="center" vertical="center" shrinkToFit="1"/>
    </xf>
    <xf numFmtId="0" fontId="11" fillId="0" borderId="88" xfId="1" applyFont="1" applyBorder="1" applyAlignment="1">
      <alignment horizontal="center" vertical="center" shrinkToFit="1"/>
    </xf>
    <xf numFmtId="0" fontId="11" fillId="0" borderId="87" xfId="1" applyFont="1" applyBorder="1" applyAlignment="1">
      <alignment horizontal="center" vertical="center" shrinkToFit="1"/>
    </xf>
    <xf numFmtId="0" fontId="12" fillId="0" borderId="56" xfId="1" applyFont="1" applyBorder="1" applyAlignment="1">
      <alignment horizontal="center" vertical="center"/>
    </xf>
    <xf numFmtId="0" fontId="12" fillId="0" borderId="30" xfId="1" applyFont="1" applyBorder="1" applyAlignment="1">
      <alignment horizontal="center" vertical="center"/>
    </xf>
    <xf numFmtId="0" fontId="12" fillId="0" borderId="68" xfId="1" applyFont="1" applyBorder="1" applyAlignment="1">
      <alignment horizontal="center" vertical="center"/>
    </xf>
    <xf numFmtId="0" fontId="12" fillId="0" borderId="75" xfId="1" applyFont="1" applyBorder="1" applyAlignment="1">
      <alignment horizontal="center" vertical="center"/>
    </xf>
    <xf numFmtId="0" fontId="12" fillId="0" borderId="28" xfId="1" applyFont="1" applyBorder="1" applyAlignment="1">
      <alignment horizontal="center" vertical="center"/>
    </xf>
    <xf numFmtId="0" fontId="12" fillId="0" borderId="67" xfId="1" applyFont="1" applyBorder="1" applyAlignment="1">
      <alignment horizontal="center" vertical="center"/>
    </xf>
    <xf numFmtId="0" fontId="12" fillId="0" borderId="55" xfId="1" applyFont="1" applyBorder="1" applyAlignment="1">
      <alignment horizontal="center" vertical="center"/>
    </xf>
    <xf numFmtId="0" fontId="12" fillId="0" borderId="32" xfId="1" applyFont="1" applyBorder="1" applyAlignment="1">
      <alignment horizontal="center" vertical="center"/>
    </xf>
    <xf numFmtId="177" fontId="12" fillId="0" borderId="55" xfId="1" applyNumberFormat="1" applyFont="1" applyBorder="1" applyAlignment="1">
      <alignment horizontal="center" vertical="center"/>
    </xf>
    <xf numFmtId="177" fontId="12" fillId="0" borderId="28" xfId="1" applyNumberFormat="1" applyFont="1" applyBorder="1" applyAlignment="1">
      <alignment horizontal="center" vertical="center"/>
    </xf>
    <xf numFmtId="177" fontId="12" fillId="0" borderId="32" xfId="1" applyNumberFormat="1" applyFont="1" applyBorder="1" applyAlignment="1">
      <alignment horizontal="center" vertical="center"/>
    </xf>
    <xf numFmtId="0" fontId="11" fillId="0" borderId="36" xfId="1" applyFont="1" applyBorder="1" applyAlignment="1">
      <alignment horizontal="center" vertical="center" shrinkToFit="1"/>
    </xf>
    <xf numFmtId="0" fontId="11" fillId="0" borderId="35" xfId="1" applyFont="1" applyBorder="1" applyAlignment="1">
      <alignment horizontal="center" vertical="center" shrinkToFit="1"/>
    </xf>
    <xf numFmtId="0" fontId="12" fillId="0" borderId="57" xfId="1" applyFont="1" applyBorder="1" applyAlignment="1">
      <alignment horizontal="center" vertical="center" shrinkToFit="1"/>
    </xf>
    <xf numFmtId="0" fontId="12" fillId="0" borderId="42" xfId="1" applyFont="1" applyBorder="1" applyAlignment="1">
      <alignment horizontal="center" vertical="center" shrinkToFit="1"/>
    </xf>
    <xf numFmtId="0" fontId="12" fillId="0" borderId="34" xfId="1" applyFont="1" applyBorder="1" applyAlignment="1">
      <alignment horizontal="center" vertical="center" shrinkToFit="1"/>
    </xf>
    <xf numFmtId="0" fontId="12" fillId="0" borderId="33" xfId="1" applyFont="1" applyBorder="1" applyAlignment="1">
      <alignment horizontal="center" vertical="center"/>
    </xf>
    <xf numFmtId="0" fontId="13" fillId="0" borderId="0" xfId="1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177" fontId="12" fillId="0" borderId="66" xfId="1" applyNumberFormat="1" applyFont="1" applyBorder="1" applyAlignment="1">
      <alignment horizontal="center" vertical="center"/>
    </xf>
    <xf numFmtId="0" fontId="12" fillId="0" borderId="69" xfId="1" applyFont="1" applyBorder="1" applyAlignment="1">
      <alignment horizontal="center" vertical="center" shrinkToFit="1"/>
    </xf>
    <xf numFmtId="0" fontId="12" fillId="0" borderId="66" xfId="1" applyFont="1" applyBorder="1" applyAlignment="1">
      <alignment horizontal="center" vertical="center"/>
    </xf>
    <xf numFmtId="0" fontId="11" fillId="0" borderId="94" xfId="1" applyFont="1" applyBorder="1" applyAlignment="1">
      <alignment horizontal="center" vertical="center"/>
    </xf>
    <xf numFmtId="0" fontId="12" fillId="0" borderId="54" xfId="1" applyFont="1" applyBorder="1" applyAlignment="1">
      <alignment horizontal="center" vertical="center"/>
    </xf>
    <xf numFmtId="0" fontId="12" fillId="0" borderId="41" xfId="1" applyFont="1" applyBorder="1" applyAlignment="1">
      <alignment horizontal="center" vertical="center"/>
    </xf>
    <xf numFmtId="0" fontId="12" fillId="0" borderId="31" xfId="1" applyFont="1" applyBorder="1" applyAlignment="1">
      <alignment horizontal="center" vertical="center"/>
    </xf>
    <xf numFmtId="0" fontId="12" fillId="0" borderId="77" xfId="1" applyFont="1" applyBorder="1" applyAlignment="1">
      <alignment horizontal="center" vertical="center"/>
    </xf>
    <xf numFmtId="0" fontId="12" fillId="0" borderId="74" xfId="1" applyFont="1" applyBorder="1" applyAlignment="1">
      <alignment horizontal="center" vertical="center"/>
    </xf>
    <xf numFmtId="0" fontId="12" fillId="0" borderId="65" xfId="1" applyFont="1" applyBorder="1" applyAlignment="1">
      <alignment horizontal="center" vertical="center"/>
    </xf>
  </cellXfs>
  <cellStyles count="2">
    <cellStyle name="標準" xfId="0" builtinId="0"/>
    <cellStyle name="標準 5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U23"/>
  <sheetViews>
    <sheetView zoomScale="75" zoomScaleNormal="75" workbookViewId="0">
      <selection activeCell="AJ23" sqref="AJ23"/>
    </sheetView>
  </sheetViews>
  <sheetFormatPr defaultRowHeight="13.2" x14ac:dyDescent="0.2"/>
  <cols>
    <col min="1" max="1" width="4.88671875" customWidth="1"/>
    <col min="3" max="3" width="25.77734375" customWidth="1"/>
    <col min="4" max="4" width="5.5546875" customWidth="1"/>
    <col min="5" max="5" width="25.77734375" customWidth="1"/>
    <col min="6" max="6" width="20.77734375" customWidth="1"/>
    <col min="7" max="7" width="25.77734375" customWidth="1"/>
    <col min="8" max="8" width="5.5546875" customWidth="1"/>
    <col min="9" max="9" width="25.77734375" customWidth="1"/>
    <col min="10" max="10" width="20.77734375" customWidth="1"/>
    <col min="11" max="11" width="4.88671875" customWidth="1"/>
    <col min="13" max="13" width="14.44140625" bestFit="1" customWidth="1"/>
    <col min="14" max="14" width="10.5546875" bestFit="1" customWidth="1"/>
  </cols>
  <sheetData>
    <row r="1" spans="1:21" ht="41.4" customHeight="1" x14ac:dyDescent="0.2">
      <c r="A1" s="1"/>
      <c r="B1" s="75" t="s">
        <v>19</v>
      </c>
      <c r="C1" s="76"/>
      <c r="D1" s="76"/>
      <c r="E1" s="76"/>
      <c r="F1" s="76"/>
      <c r="G1" s="76"/>
      <c r="H1" s="76"/>
      <c r="I1" s="76"/>
      <c r="J1" s="20"/>
      <c r="K1" s="1"/>
      <c r="U1">
        <v>60</v>
      </c>
    </row>
    <row r="2" spans="1:21" ht="19.95" customHeight="1" x14ac:dyDescent="0.2">
      <c r="A2" s="1"/>
      <c r="B2" s="2"/>
      <c r="C2" s="1"/>
      <c r="D2" s="1"/>
      <c r="E2" s="1"/>
      <c r="F2" s="1"/>
      <c r="G2" s="1"/>
      <c r="H2" s="1"/>
      <c r="I2" s="1"/>
      <c r="J2" s="1"/>
      <c r="K2" s="1"/>
      <c r="U2">
        <v>45</v>
      </c>
    </row>
    <row r="3" spans="1:21" ht="19.95" customHeight="1" x14ac:dyDescent="0.2">
      <c r="A3" s="1"/>
      <c r="B3" s="3" t="s">
        <v>0</v>
      </c>
      <c r="C3" s="4" t="s">
        <v>7</v>
      </c>
      <c r="D3" s="1"/>
      <c r="E3" s="1"/>
      <c r="F3" s="1"/>
      <c r="G3" s="1"/>
      <c r="H3" s="1"/>
      <c r="I3" s="21" t="s">
        <v>20</v>
      </c>
      <c r="J3" s="1"/>
      <c r="K3" s="1"/>
    </row>
    <row r="4" spans="1:21" ht="19.95" customHeight="1" x14ac:dyDescent="0.2">
      <c r="A4" s="1"/>
      <c r="B4" s="3"/>
      <c r="C4" s="74"/>
      <c r="D4" s="74"/>
      <c r="E4" s="1"/>
      <c r="F4" s="1"/>
      <c r="G4" s="17"/>
      <c r="H4" s="1"/>
      <c r="I4" s="1"/>
      <c r="J4" s="1"/>
      <c r="K4" s="1"/>
    </row>
    <row r="5" spans="1:21" ht="19.95" customHeight="1" thickBot="1" x14ac:dyDescent="0.25">
      <c r="A5" s="1" t="s">
        <v>8</v>
      </c>
      <c r="B5" s="1"/>
      <c r="C5" s="5"/>
      <c r="D5" s="1"/>
      <c r="E5" s="1"/>
      <c r="F5" s="1"/>
      <c r="G5" s="1" t="s">
        <v>9</v>
      </c>
      <c r="H5" s="1"/>
      <c r="I5" s="1"/>
      <c r="J5" s="1"/>
      <c r="K5" s="1"/>
    </row>
    <row r="6" spans="1:21" ht="40.049999999999997" customHeight="1" x14ac:dyDescent="0.2">
      <c r="A6" s="77" t="s">
        <v>1</v>
      </c>
      <c r="B6" s="78"/>
      <c r="C6" s="92" t="s">
        <v>3</v>
      </c>
      <c r="D6" s="93"/>
      <c r="E6" s="93"/>
      <c r="F6" s="84" t="s">
        <v>21</v>
      </c>
      <c r="G6" s="93" t="s">
        <v>4</v>
      </c>
      <c r="H6" s="93"/>
      <c r="I6" s="96"/>
      <c r="J6" s="84" t="s">
        <v>21</v>
      </c>
      <c r="K6" s="1"/>
    </row>
    <row r="7" spans="1:21" ht="40.049999999999997" customHeight="1" thickBot="1" x14ac:dyDescent="0.25">
      <c r="A7" s="79"/>
      <c r="B7" s="80"/>
      <c r="C7" s="94"/>
      <c r="D7" s="95"/>
      <c r="E7" s="95"/>
      <c r="F7" s="85"/>
      <c r="G7" s="95"/>
      <c r="H7" s="95"/>
      <c r="I7" s="97"/>
      <c r="J7" s="85"/>
      <c r="K7" s="1"/>
    </row>
    <row r="8" spans="1:21" ht="40.049999999999997" customHeight="1" x14ac:dyDescent="0.2">
      <c r="A8" s="98">
        <v>1</v>
      </c>
      <c r="B8" s="6">
        <v>0.45833333333333331</v>
      </c>
      <c r="C8" s="29">
        <v>0</v>
      </c>
      <c r="D8" s="30" t="s">
        <v>2</v>
      </c>
      <c r="E8" s="31">
        <v>1</v>
      </c>
      <c r="F8" s="86" t="str">
        <f>M15</f>
        <v>道北チャレンジ</v>
      </c>
      <c r="G8" s="31">
        <v>0</v>
      </c>
      <c r="H8" s="30" t="s">
        <v>2</v>
      </c>
      <c r="I8" s="32">
        <v>0</v>
      </c>
      <c r="J8" s="86" t="str">
        <f>M9</f>
        <v>稚内ジョゴリオSC</v>
      </c>
      <c r="K8" s="1"/>
      <c r="M8" s="22" t="s">
        <v>10</v>
      </c>
      <c r="N8" s="23"/>
      <c r="O8" s="28">
        <f>COUNTIF($C$8:$J$17,M8)</f>
        <v>3</v>
      </c>
    </row>
    <row r="9" spans="1:21" ht="40.049999999999997" customHeight="1" x14ac:dyDescent="0.3">
      <c r="A9" s="99"/>
      <c r="B9" s="8"/>
      <c r="C9" s="9" t="str">
        <f>M8</f>
        <v>浜頓別サッカー少年団</v>
      </c>
      <c r="D9" s="7" t="s">
        <v>5</v>
      </c>
      <c r="E9" s="10" t="str">
        <f>M14</f>
        <v>名寄SC-B</v>
      </c>
      <c r="F9" s="87"/>
      <c r="G9" s="10" t="str">
        <f>M12</f>
        <v>SSB</v>
      </c>
      <c r="H9" s="7" t="s">
        <v>5</v>
      </c>
      <c r="I9" s="11" t="str">
        <f>M11</f>
        <v>CRECER稚内</v>
      </c>
      <c r="J9" s="87"/>
      <c r="K9" s="1"/>
      <c r="M9" s="24" t="s">
        <v>11</v>
      </c>
      <c r="N9" s="25"/>
      <c r="O9" s="28">
        <f t="shared" ref="O9:O15" si="0">COUNTIF($C$8:$J$17,M9)</f>
        <v>3</v>
      </c>
    </row>
    <row r="10" spans="1:21" ht="40.049999999999997" customHeight="1" x14ac:dyDescent="0.2">
      <c r="A10" s="100">
        <v>2</v>
      </c>
      <c r="B10" s="12">
        <f>TIME(HOUR(B8), MINUTE(B8)+($U$1),SECOND(B8))</f>
        <v>0.5</v>
      </c>
      <c r="C10" s="33">
        <v>2</v>
      </c>
      <c r="D10" s="34" t="s">
        <v>2</v>
      </c>
      <c r="E10" s="35">
        <v>1</v>
      </c>
      <c r="F10" s="88" t="str">
        <f>M14</f>
        <v>名寄SC-B</v>
      </c>
      <c r="G10" s="35">
        <v>0</v>
      </c>
      <c r="H10" s="34" t="s">
        <v>2</v>
      </c>
      <c r="I10" s="36">
        <v>4</v>
      </c>
      <c r="J10" s="88" t="str">
        <f>M11</f>
        <v>CRECER稚内</v>
      </c>
      <c r="K10" s="1"/>
      <c r="M10" s="24" t="s">
        <v>12</v>
      </c>
      <c r="N10" s="25"/>
      <c r="O10" s="28">
        <f t="shared" si="0"/>
        <v>3</v>
      </c>
    </row>
    <row r="11" spans="1:21" ht="40.049999999999997" customHeight="1" x14ac:dyDescent="0.3">
      <c r="A11" s="101"/>
      <c r="B11" s="13"/>
      <c r="C11" s="14" t="str">
        <f>M10</f>
        <v>利尻サッカー少年団</v>
      </c>
      <c r="D11" s="19" t="s">
        <v>6</v>
      </c>
      <c r="E11" s="15" t="str">
        <f>M15</f>
        <v>道北チャレンジ</v>
      </c>
      <c r="F11" s="89"/>
      <c r="G11" s="15" t="str">
        <f>M14</f>
        <v>名寄SC-B</v>
      </c>
      <c r="H11" s="19" t="s">
        <v>6</v>
      </c>
      <c r="I11" s="16" t="str">
        <f>M9</f>
        <v>稚内ジョゴリオSC</v>
      </c>
      <c r="J11" s="89"/>
      <c r="K11" s="1"/>
      <c r="M11" s="24" t="s">
        <v>13</v>
      </c>
      <c r="N11" s="25"/>
      <c r="O11" s="28">
        <f t="shared" si="0"/>
        <v>3</v>
      </c>
    </row>
    <row r="12" spans="1:21" ht="40.049999999999997" customHeight="1" x14ac:dyDescent="0.2">
      <c r="A12" s="102">
        <v>3</v>
      </c>
      <c r="B12" s="12">
        <f t="shared" ref="B12" si="1">TIME(HOUR(B10), MINUTE(B10)+($U$1),SECOND(B10))</f>
        <v>0.54166666666666663</v>
      </c>
      <c r="C12" s="37">
        <v>7</v>
      </c>
      <c r="D12" s="30" t="s">
        <v>2</v>
      </c>
      <c r="E12" s="38">
        <v>0</v>
      </c>
      <c r="F12" s="90" t="str">
        <f>M10</f>
        <v>利尻サッカー少年団</v>
      </c>
      <c r="G12" s="38">
        <v>0</v>
      </c>
      <c r="H12" s="30" t="s">
        <v>2</v>
      </c>
      <c r="I12" s="39">
        <v>3</v>
      </c>
      <c r="J12" s="90" t="str">
        <f>M12</f>
        <v>SSB</v>
      </c>
      <c r="K12" s="1"/>
      <c r="M12" s="24" t="s">
        <v>14</v>
      </c>
      <c r="N12" s="25"/>
      <c r="O12" s="28">
        <f t="shared" si="0"/>
        <v>3</v>
      </c>
    </row>
    <row r="13" spans="1:21" ht="40.049999999999997" customHeight="1" x14ac:dyDescent="0.3">
      <c r="A13" s="99"/>
      <c r="B13" s="13"/>
      <c r="C13" s="9" t="str">
        <f>M8</f>
        <v>浜頓別サッカー少年団</v>
      </c>
      <c r="D13" s="7" t="s">
        <v>5</v>
      </c>
      <c r="E13" s="10" t="str">
        <f>M15</f>
        <v>道北チャレンジ</v>
      </c>
      <c r="F13" s="87"/>
      <c r="G13" s="10" t="str">
        <f>M11</f>
        <v>CRECER稚内</v>
      </c>
      <c r="H13" s="7" t="s">
        <v>5</v>
      </c>
      <c r="I13" s="11" t="str">
        <f>M13</f>
        <v>名寄SC-A</v>
      </c>
      <c r="J13" s="87"/>
      <c r="K13" s="1"/>
      <c r="M13" s="24" t="s">
        <v>15</v>
      </c>
      <c r="N13" s="25"/>
      <c r="O13" s="28">
        <f t="shared" si="0"/>
        <v>3</v>
      </c>
    </row>
    <row r="14" spans="1:21" ht="40.049999999999997" customHeight="1" x14ac:dyDescent="0.2">
      <c r="A14" s="100">
        <v>4</v>
      </c>
      <c r="B14" s="12">
        <f t="shared" ref="B14" si="2">TIME(HOUR(B12), MINUTE(B12)+($U$1),SECOND(B12))</f>
        <v>0.58333333333333337</v>
      </c>
      <c r="C14" s="33">
        <v>0</v>
      </c>
      <c r="D14" s="34" t="s">
        <v>2</v>
      </c>
      <c r="E14" s="35">
        <v>11</v>
      </c>
      <c r="F14" s="88" t="str">
        <f>M8</f>
        <v>浜頓別サッカー少年団</v>
      </c>
      <c r="G14" s="35">
        <v>14</v>
      </c>
      <c r="H14" s="34" t="s">
        <v>2</v>
      </c>
      <c r="I14" s="36">
        <v>0</v>
      </c>
      <c r="J14" s="88" t="str">
        <f>M13</f>
        <v>名寄SC-A</v>
      </c>
      <c r="K14" s="1"/>
      <c r="M14" s="24" t="s">
        <v>16</v>
      </c>
      <c r="N14" s="25"/>
      <c r="O14" s="28">
        <f t="shared" si="0"/>
        <v>3</v>
      </c>
    </row>
    <row r="15" spans="1:21" ht="40.049999999999997" customHeight="1" x14ac:dyDescent="0.3">
      <c r="A15" s="101"/>
      <c r="B15" s="13"/>
      <c r="C15" s="14" t="str">
        <f>M10</f>
        <v>利尻サッカー少年団</v>
      </c>
      <c r="D15" s="19" t="s">
        <v>6</v>
      </c>
      <c r="E15" s="15" t="str">
        <f>M13</f>
        <v>名寄SC-A</v>
      </c>
      <c r="F15" s="89"/>
      <c r="G15" s="15" t="str">
        <f>M12</f>
        <v>SSB</v>
      </c>
      <c r="H15" s="19" t="s">
        <v>6</v>
      </c>
      <c r="I15" s="16" t="str">
        <f>M9</f>
        <v>稚内ジョゴリオSC</v>
      </c>
      <c r="J15" s="89"/>
      <c r="K15" s="1"/>
      <c r="M15" s="26" t="s">
        <v>17</v>
      </c>
      <c r="N15" s="27"/>
      <c r="O15" s="28">
        <f t="shared" si="0"/>
        <v>3</v>
      </c>
    </row>
    <row r="16" spans="1:21" ht="40.049999999999997" customHeight="1" x14ac:dyDescent="0.2">
      <c r="A16" s="102">
        <v>5</v>
      </c>
      <c r="B16" s="12">
        <f t="shared" ref="B16" si="3">TIME(HOUR(B14), MINUTE(B14)+($U$1),SECOND(B14))</f>
        <v>0.625</v>
      </c>
      <c r="C16" s="37"/>
      <c r="D16" s="30"/>
      <c r="E16" s="38"/>
      <c r="F16" s="90"/>
      <c r="G16" s="38"/>
      <c r="H16" s="30"/>
      <c r="I16" s="39"/>
      <c r="J16" s="90"/>
      <c r="K16" s="1"/>
      <c r="M16" s="18"/>
    </row>
    <row r="17" spans="1:13" ht="40.049999999999997" customHeight="1" thickBot="1" x14ac:dyDescent="0.35">
      <c r="A17" s="103"/>
      <c r="B17" s="13"/>
      <c r="C17" s="9"/>
      <c r="D17" s="7"/>
      <c r="E17" s="10"/>
      <c r="F17" s="91"/>
      <c r="G17" s="10"/>
      <c r="H17" s="7"/>
      <c r="I17" s="11"/>
      <c r="J17" s="91"/>
      <c r="K17" s="1"/>
      <c r="M17" s="18"/>
    </row>
    <row r="18" spans="1:13" ht="40.049999999999997" customHeight="1" thickBot="1" x14ac:dyDescent="0.25">
      <c r="A18" s="81" t="s">
        <v>18</v>
      </c>
      <c r="B18" s="82"/>
      <c r="C18" s="82"/>
      <c r="D18" s="82"/>
      <c r="E18" s="82"/>
      <c r="F18" s="82"/>
      <c r="G18" s="82"/>
      <c r="H18" s="82"/>
      <c r="I18" s="82"/>
      <c r="J18" s="83"/>
      <c r="K18" s="1"/>
    </row>
    <row r="19" spans="1:13" ht="15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3" ht="15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3" ht="15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3" spans="1:13" ht="15" x14ac:dyDescent="0.2">
      <c r="A23" s="1"/>
    </row>
  </sheetData>
  <mergeCells count="23">
    <mergeCell ref="G6:I7"/>
    <mergeCell ref="F16:F17"/>
    <mergeCell ref="A8:A9"/>
    <mergeCell ref="A10:A11"/>
    <mergeCell ref="A12:A13"/>
    <mergeCell ref="A14:A15"/>
    <mergeCell ref="A16:A17"/>
    <mergeCell ref="C4:D4"/>
    <mergeCell ref="B1:I1"/>
    <mergeCell ref="A6:B7"/>
    <mergeCell ref="A18:J18"/>
    <mergeCell ref="F6:F7"/>
    <mergeCell ref="J6:J7"/>
    <mergeCell ref="J8:J9"/>
    <mergeCell ref="J10:J11"/>
    <mergeCell ref="J12:J13"/>
    <mergeCell ref="J14:J15"/>
    <mergeCell ref="J16:J17"/>
    <mergeCell ref="F8:F9"/>
    <mergeCell ref="F10:F11"/>
    <mergeCell ref="F12:F13"/>
    <mergeCell ref="F14:F15"/>
    <mergeCell ref="C6:E7"/>
  </mergeCells>
  <phoneticPr fontId="1"/>
  <pageMargins left="0.70866141732283472" right="0" top="0.74803149606299213" bottom="0.74803149606299213" header="0.31496062992125984" footer="0.31496062992125984"/>
  <pageSetup paperSize="9" scale="81" fitToWidth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U23"/>
  <sheetViews>
    <sheetView zoomScale="75" zoomScaleNormal="75" workbookViewId="0">
      <selection activeCell="C11" sqref="C11"/>
    </sheetView>
  </sheetViews>
  <sheetFormatPr defaultRowHeight="13.2" x14ac:dyDescent="0.2"/>
  <cols>
    <col min="1" max="1" width="4.88671875" customWidth="1"/>
    <col min="3" max="3" width="25.77734375" customWidth="1"/>
    <col min="4" max="4" width="5.5546875" customWidth="1"/>
    <col min="5" max="5" width="25.77734375" customWidth="1"/>
    <col min="6" max="6" width="20.77734375" customWidth="1"/>
    <col min="7" max="7" width="25.77734375" customWidth="1"/>
    <col min="8" max="8" width="5.5546875" customWidth="1"/>
    <col min="9" max="9" width="25.77734375" customWidth="1"/>
    <col min="10" max="10" width="20.77734375" customWidth="1"/>
    <col min="11" max="11" width="4.88671875" customWidth="1"/>
    <col min="13" max="13" width="14.44140625" bestFit="1" customWidth="1"/>
    <col min="14" max="14" width="10.5546875" bestFit="1" customWidth="1"/>
  </cols>
  <sheetData>
    <row r="1" spans="1:21" ht="41.4" customHeight="1" x14ac:dyDescent="0.2">
      <c r="A1" s="1"/>
      <c r="B1" s="75" t="s">
        <v>19</v>
      </c>
      <c r="C1" s="76"/>
      <c r="D1" s="76"/>
      <c r="E1" s="76"/>
      <c r="F1" s="76"/>
      <c r="G1" s="76"/>
      <c r="H1" s="76"/>
      <c r="I1" s="76"/>
      <c r="J1" s="20"/>
      <c r="K1" s="1"/>
      <c r="U1">
        <v>60</v>
      </c>
    </row>
    <row r="2" spans="1:21" ht="19.95" customHeight="1" x14ac:dyDescent="0.2">
      <c r="A2" s="1"/>
      <c r="B2" s="2"/>
      <c r="C2" s="1"/>
      <c r="D2" s="1"/>
      <c r="E2" s="1"/>
      <c r="F2" s="1"/>
      <c r="G2" s="1"/>
      <c r="H2" s="1"/>
      <c r="I2" s="1"/>
      <c r="J2" s="1"/>
      <c r="K2" s="1"/>
      <c r="U2">
        <v>45</v>
      </c>
    </row>
    <row r="3" spans="1:21" ht="19.95" customHeight="1" x14ac:dyDescent="0.2">
      <c r="A3" s="1"/>
      <c r="B3" s="3" t="s">
        <v>0</v>
      </c>
      <c r="C3" s="4" t="s">
        <v>7</v>
      </c>
      <c r="D3" s="1"/>
      <c r="E3" s="1"/>
      <c r="F3" s="1"/>
      <c r="G3" s="1"/>
      <c r="H3" s="1"/>
      <c r="I3" s="21" t="s">
        <v>34</v>
      </c>
      <c r="J3" s="1"/>
      <c r="K3" s="1"/>
    </row>
    <row r="4" spans="1:21" ht="19.95" customHeight="1" x14ac:dyDescent="0.2">
      <c r="A4" s="1"/>
      <c r="B4" s="3"/>
      <c r="C4" s="74"/>
      <c r="D4" s="74"/>
      <c r="E4" s="1"/>
      <c r="F4" s="1"/>
      <c r="G4" s="17"/>
      <c r="H4" s="1"/>
      <c r="I4" s="1"/>
      <c r="J4" s="1"/>
      <c r="K4" s="1"/>
    </row>
    <row r="5" spans="1:21" ht="19.95" customHeight="1" thickBot="1" x14ac:dyDescent="0.25">
      <c r="A5" s="1" t="s">
        <v>8</v>
      </c>
      <c r="B5" s="1"/>
      <c r="C5" s="5"/>
      <c r="D5" s="1"/>
      <c r="E5" s="1"/>
      <c r="F5" s="1"/>
      <c r="G5" s="1" t="s">
        <v>9</v>
      </c>
      <c r="H5" s="1"/>
      <c r="I5" s="1"/>
      <c r="J5" s="1"/>
      <c r="K5" s="1"/>
    </row>
    <row r="6" spans="1:21" ht="40.049999999999997" customHeight="1" x14ac:dyDescent="0.2">
      <c r="A6" s="77" t="s">
        <v>1</v>
      </c>
      <c r="B6" s="78"/>
      <c r="C6" s="92" t="s">
        <v>3</v>
      </c>
      <c r="D6" s="93"/>
      <c r="E6" s="93"/>
      <c r="F6" s="84" t="s">
        <v>21</v>
      </c>
      <c r="G6" s="93" t="s">
        <v>4</v>
      </c>
      <c r="H6" s="93"/>
      <c r="I6" s="96"/>
      <c r="J6" s="84" t="s">
        <v>21</v>
      </c>
      <c r="K6" s="1"/>
    </row>
    <row r="7" spans="1:21" ht="40.049999999999997" customHeight="1" thickBot="1" x14ac:dyDescent="0.25">
      <c r="A7" s="79"/>
      <c r="B7" s="80"/>
      <c r="C7" s="94"/>
      <c r="D7" s="95"/>
      <c r="E7" s="95"/>
      <c r="F7" s="85"/>
      <c r="G7" s="95"/>
      <c r="H7" s="95"/>
      <c r="I7" s="97"/>
      <c r="J7" s="85"/>
      <c r="K7" s="1"/>
    </row>
    <row r="8" spans="1:21" ht="40.049999999999997" customHeight="1" x14ac:dyDescent="0.2">
      <c r="A8" s="98">
        <v>1</v>
      </c>
      <c r="B8" s="6">
        <v>0.41666666666666669</v>
      </c>
      <c r="C8" s="29">
        <v>0</v>
      </c>
      <c r="D8" s="30" t="s">
        <v>2</v>
      </c>
      <c r="E8" s="31">
        <v>0</v>
      </c>
      <c r="F8" s="86" t="str">
        <f>M10</f>
        <v>利尻サッカー少年団</v>
      </c>
      <c r="G8" s="31">
        <v>0</v>
      </c>
      <c r="H8" s="30" t="s">
        <v>2</v>
      </c>
      <c r="I8" s="32">
        <v>2</v>
      </c>
      <c r="J8" s="86" t="str">
        <f>M12</f>
        <v>SSB</v>
      </c>
      <c r="K8" s="1"/>
      <c r="M8" s="22" t="s">
        <v>10</v>
      </c>
      <c r="N8" s="23"/>
      <c r="O8" s="28">
        <f>COUNTIF($C$8:$J$17,M8)</f>
        <v>3</v>
      </c>
    </row>
    <row r="9" spans="1:21" ht="40.049999999999997" customHeight="1" x14ac:dyDescent="0.3">
      <c r="A9" s="99"/>
      <c r="B9" s="8"/>
      <c r="C9" s="9" t="str">
        <f>M11</f>
        <v>CRECER稚内</v>
      </c>
      <c r="D9" s="7" t="s">
        <v>5</v>
      </c>
      <c r="E9" s="10" t="str">
        <f>M15</f>
        <v>道北チャレンジ</v>
      </c>
      <c r="F9" s="87"/>
      <c r="G9" s="10" t="str">
        <f>M8</f>
        <v>浜頓別サッカー少年団</v>
      </c>
      <c r="H9" s="7" t="s">
        <v>5</v>
      </c>
      <c r="I9" s="11" t="str">
        <f>M13</f>
        <v>名寄SC-A</v>
      </c>
      <c r="J9" s="87"/>
      <c r="K9" s="1"/>
      <c r="M9" s="24" t="s">
        <v>87</v>
      </c>
      <c r="N9" s="25"/>
      <c r="O9" s="28">
        <f t="shared" ref="O9:O15" si="0">COUNTIF($C$8:$J$17,M9)</f>
        <v>3</v>
      </c>
    </row>
    <row r="10" spans="1:21" ht="40.049999999999997" customHeight="1" x14ac:dyDescent="0.2">
      <c r="A10" s="100">
        <v>2</v>
      </c>
      <c r="B10" s="12">
        <f>TIME(HOUR(B8), MINUTE(B8)+($U$1),SECOND(B8))</f>
        <v>0.45833333333333331</v>
      </c>
      <c r="C10" s="33">
        <v>0</v>
      </c>
      <c r="D10" s="34" t="s">
        <v>2</v>
      </c>
      <c r="E10" s="35">
        <v>8</v>
      </c>
      <c r="F10" s="88" t="str">
        <f>M15</f>
        <v>道北チャレンジ</v>
      </c>
      <c r="G10" s="35">
        <v>0</v>
      </c>
      <c r="H10" s="34" t="s">
        <v>2</v>
      </c>
      <c r="I10" s="36">
        <v>5</v>
      </c>
      <c r="J10" s="88" t="str">
        <f>M11</f>
        <v>CRECER稚内</v>
      </c>
      <c r="K10" s="1"/>
      <c r="M10" s="24" t="s">
        <v>12</v>
      </c>
      <c r="N10" s="25"/>
      <c r="O10" s="28">
        <f t="shared" si="0"/>
        <v>3</v>
      </c>
    </row>
    <row r="11" spans="1:21" ht="40.049999999999997" customHeight="1" x14ac:dyDescent="0.3">
      <c r="A11" s="101"/>
      <c r="B11" s="13"/>
      <c r="C11" s="14" t="str">
        <f>M8</f>
        <v>浜頓別サッカー少年団</v>
      </c>
      <c r="D11" s="19" t="s">
        <v>5</v>
      </c>
      <c r="E11" s="15" t="str">
        <f>M12</f>
        <v>SSB</v>
      </c>
      <c r="F11" s="89"/>
      <c r="G11" s="15" t="str">
        <f>M10</f>
        <v>利尻サッカー少年団</v>
      </c>
      <c r="H11" s="19" t="s">
        <v>5</v>
      </c>
      <c r="I11" s="16" t="str">
        <f>M14</f>
        <v>名寄SC-B</v>
      </c>
      <c r="J11" s="89"/>
      <c r="K11" s="1"/>
      <c r="M11" s="24" t="s">
        <v>13</v>
      </c>
      <c r="N11" s="25"/>
      <c r="O11" s="28">
        <f t="shared" si="0"/>
        <v>3</v>
      </c>
    </row>
    <row r="12" spans="1:21" ht="40.049999999999997" customHeight="1" x14ac:dyDescent="0.2">
      <c r="A12" s="102">
        <v>3</v>
      </c>
      <c r="B12" s="12">
        <f t="shared" ref="B12" si="1">TIME(HOUR(B10), MINUTE(B10)+($U$1),SECOND(B10))</f>
        <v>0.5</v>
      </c>
      <c r="C12" s="37">
        <v>0</v>
      </c>
      <c r="D12" s="30" t="s">
        <v>2</v>
      </c>
      <c r="E12" s="38">
        <v>2</v>
      </c>
      <c r="F12" s="90" t="str">
        <f>M14</f>
        <v>名寄SC-B</v>
      </c>
      <c r="G12" s="38">
        <v>0</v>
      </c>
      <c r="H12" s="30" t="s">
        <v>2</v>
      </c>
      <c r="I12" s="39">
        <v>6</v>
      </c>
      <c r="J12" s="90" t="str">
        <f>M8</f>
        <v>浜頓別サッカー少年団</v>
      </c>
      <c r="K12" s="1"/>
      <c r="M12" s="24" t="s">
        <v>14</v>
      </c>
      <c r="N12" s="25"/>
      <c r="O12" s="28">
        <f t="shared" si="0"/>
        <v>3</v>
      </c>
    </row>
    <row r="13" spans="1:21" ht="40.049999999999997" customHeight="1" x14ac:dyDescent="0.3">
      <c r="A13" s="99"/>
      <c r="B13" s="13"/>
      <c r="C13" s="9" t="str">
        <f>M9</f>
        <v>稚内ジョゴリオSC</v>
      </c>
      <c r="D13" s="7" t="s">
        <v>5</v>
      </c>
      <c r="E13" s="10" t="str">
        <f>M13</f>
        <v>名寄SC-A</v>
      </c>
      <c r="F13" s="87"/>
      <c r="G13" s="10" t="str">
        <f>M10</f>
        <v>利尻サッカー少年団</v>
      </c>
      <c r="H13" s="7" t="s">
        <v>5</v>
      </c>
      <c r="I13" s="11" t="str">
        <f>M12</f>
        <v>SSB</v>
      </c>
      <c r="J13" s="87"/>
      <c r="K13" s="1"/>
      <c r="M13" s="24" t="s">
        <v>83</v>
      </c>
      <c r="N13" s="25"/>
      <c r="O13" s="28">
        <f t="shared" si="0"/>
        <v>3</v>
      </c>
    </row>
    <row r="14" spans="1:21" ht="40.049999999999997" customHeight="1" x14ac:dyDescent="0.2">
      <c r="A14" s="100">
        <v>4</v>
      </c>
      <c r="B14" s="12">
        <f t="shared" ref="B14" si="2">TIME(HOUR(B12), MINUTE(B12)+($U$1),SECOND(B12))</f>
        <v>0.54166666666666663</v>
      </c>
      <c r="C14" s="33">
        <v>2</v>
      </c>
      <c r="D14" s="34" t="s">
        <v>2</v>
      </c>
      <c r="E14" s="35">
        <v>1</v>
      </c>
      <c r="F14" s="88" t="str">
        <f>M13</f>
        <v>名寄SC-A</v>
      </c>
      <c r="G14" s="35">
        <v>0</v>
      </c>
      <c r="H14" s="34" t="s">
        <v>2</v>
      </c>
      <c r="I14" s="36">
        <v>5</v>
      </c>
      <c r="J14" s="88" t="str">
        <f>M9</f>
        <v>稚内ジョゴリオSC</v>
      </c>
      <c r="K14" s="1"/>
      <c r="M14" s="24" t="s">
        <v>16</v>
      </c>
      <c r="N14" s="25"/>
      <c r="O14" s="28">
        <f t="shared" si="0"/>
        <v>3</v>
      </c>
    </row>
    <row r="15" spans="1:21" ht="40.049999999999997" customHeight="1" x14ac:dyDescent="0.3">
      <c r="A15" s="101"/>
      <c r="B15" s="13"/>
      <c r="C15" s="14" t="str">
        <f>M9</f>
        <v>稚内ジョゴリオSC</v>
      </c>
      <c r="D15" s="19" t="s">
        <v>5</v>
      </c>
      <c r="E15" s="15" t="str">
        <f>M15</f>
        <v>道北チャレンジ</v>
      </c>
      <c r="F15" s="89"/>
      <c r="G15" s="15" t="str">
        <f>M11</f>
        <v>CRECER稚内</v>
      </c>
      <c r="H15" s="19" t="s">
        <v>5</v>
      </c>
      <c r="I15" s="16" t="str">
        <f>M14</f>
        <v>名寄SC-B</v>
      </c>
      <c r="J15" s="89"/>
      <c r="K15" s="1"/>
      <c r="M15" s="26" t="s">
        <v>17</v>
      </c>
      <c r="N15" s="27"/>
      <c r="O15" s="28">
        <f t="shared" si="0"/>
        <v>3</v>
      </c>
    </row>
    <row r="16" spans="1:21" ht="40.049999999999997" customHeight="1" x14ac:dyDescent="0.2">
      <c r="A16" s="102">
        <v>5</v>
      </c>
      <c r="B16" s="12">
        <f t="shared" ref="B16" si="3">TIME(HOUR(B14), MINUTE(B14)+($U$1),SECOND(B14))</f>
        <v>0.58333333333333337</v>
      </c>
      <c r="C16" s="37"/>
      <c r="D16" s="30"/>
      <c r="E16" s="38"/>
      <c r="F16" s="90"/>
      <c r="G16" s="38"/>
      <c r="H16" s="30"/>
      <c r="I16" s="39"/>
      <c r="J16" s="90"/>
      <c r="K16" s="1"/>
      <c r="M16" s="18"/>
    </row>
    <row r="17" spans="1:13" ht="40.049999999999997" customHeight="1" thickBot="1" x14ac:dyDescent="0.35">
      <c r="A17" s="103"/>
      <c r="B17" s="13"/>
      <c r="C17" s="9"/>
      <c r="D17" s="7"/>
      <c r="E17" s="10"/>
      <c r="F17" s="91"/>
      <c r="G17" s="10"/>
      <c r="H17" s="7"/>
      <c r="I17" s="11"/>
      <c r="J17" s="91"/>
      <c r="K17" s="1"/>
      <c r="M17" s="18"/>
    </row>
    <row r="18" spans="1:13" ht="40.049999999999997" customHeight="1" thickBot="1" x14ac:dyDescent="0.25">
      <c r="A18" s="81" t="s">
        <v>32</v>
      </c>
      <c r="B18" s="82"/>
      <c r="C18" s="82"/>
      <c r="D18" s="82"/>
      <c r="E18" s="82"/>
      <c r="F18" s="82"/>
      <c r="G18" s="82"/>
      <c r="H18" s="82"/>
      <c r="I18" s="82"/>
      <c r="J18" s="83"/>
      <c r="K18" s="1"/>
    </row>
    <row r="19" spans="1:13" ht="15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3" ht="15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3" ht="15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3" spans="1:13" ht="15" x14ac:dyDescent="0.2">
      <c r="A23" s="1"/>
    </row>
  </sheetData>
  <mergeCells count="23">
    <mergeCell ref="B1:I1"/>
    <mergeCell ref="C4:D4"/>
    <mergeCell ref="A6:B7"/>
    <mergeCell ref="C6:E7"/>
    <mergeCell ref="F6:F7"/>
    <mergeCell ref="G6:I7"/>
    <mergeCell ref="J6:J7"/>
    <mergeCell ref="A8:A9"/>
    <mergeCell ref="F8:F9"/>
    <mergeCell ref="J8:J9"/>
    <mergeCell ref="A10:A11"/>
    <mergeCell ref="F10:F11"/>
    <mergeCell ref="J10:J11"/>
    <mergeCell ref="A16:A17"/>
    <mergeCell ref="F16:F17"/>
    <mergeCell ref="J16:J17"/>
    <mergeCell ref="A18:J18"/>
    <mergeCell ref="A12:A13"/>
    <mergeCell ref="F12:F13"/>
    <mergeCell ref="J12:J13"/>
    <mergeCell ref="A14:A15"/>
    <mergeCell ref="F14:F15"/>
    <mergeCell ref="J14:J15"/>
  </mergeCells>
  <phoneticPr fontId="1"/>
  <pageMargins left="0.70866141732283472" right="0" top="0.74803149606299213" bottom="0.74803149606299213" header="0.31496062992125984" footer="0.31496062992125984"/>
  <pageSetup paperSize="9" scale="81" fitToWidth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C000"/>
  </sheetPr>
  <dimension ref="A1:AH42"/>
  <sheetViews>
    <sheetView tabSelected="1" zoomScale="70" zoomScaleNormal="7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O8" sqref="AO8"/>
    </sheetView>
  </sheetViews>
  <sheetFormatPr defaultColWidth="7.6640625" defaultRowHeight="12.6" x14ac:dyDescent="0.2"/>
  <cols>
    <col min="1" max="1" width="12.109375" style="49" bestFit="1" customWidth="1"/>
    <col min="2" max="25" width="4.88671875" style="49" customWidth="1"/>
    <col min="26" max="26" width="8.21875" style="49" bestFit="1" customWidth="1"/>
    <col min="27" max="30" width="10.44140625" style="50" customWidth="1"/>
    <col min="31" max="31" width="10.44140625" style="49" customWidth="1"/>
    <col min="32" max="34" width="7.6640625" style="49" hidden="1" customWidth="1"/>
    <col min="35" max="16384" width="7.6640625" style="49"/>
  </cols>
  <sheetData>
    <row r="1" spans="1:34" ht="28.5" customHeight="1" x14ac:dyDescent="0.2">
      <c r="A1" s="160" t="s">
        <v>86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</row>
    <row r="2" spans="1:34" ht="28.5" customHeight="1" x14ac:dyDescent="0.2">
      <c r="A2" s="160"/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</row>
    <row r="3" spans="1:34" ht="13.2" thickBot="1" x14ac:dyDescent="0.25"/>
    <row r="4" spans="1:34" ht="34.5" customHeight="1" thickBot="1" x14ac:dyDescent="0.25">
      <c r="A4" s="72"/>
      <c r="B4" s="139" t="str">
        <f>+A5</f>
        <v>ジョゴリオ</v>
      </c>
      <c r="C4" s="122"/>
      <c r="D4" s="122"/>
      <c r="E4" s="122" t="str">
        <f>+A9</f>
        <v>CRECER</v>
      </c>
      <c r="F4" s="122"/>
      <c r="G4" s="122"/>
      <c r="H4" s="122" t="str">
        <f>+A13</f>
        <v>利尻</v>
      </c>
      <c r="I4" s="122"/>
      <c r="J4" s="122"/>
      <c r="K4" s="122" t="str">
        <f>+A17</f>
        <v>浜頓別</v>
      </c>
      <c r="L4" s="122"/>
      <c r="M4" s="122"/>
      <c r="N4" s="122" t="str">
        <f>+A21</f>
        <v>名寄A</v>
      </c>
      <c r="O4" s="122"/>
      <c r="P4" s="122"/>
      <c r="Q4" s="122" t="str">
        <f>+A25</f>
        <v>名寄B</v>
      </c>
      <c r="R4" s="122"/>
      <c r="S4" s="122"/>
      <c r="T4" s="122" t="str">
        <f>+A29</f>
        <v>道北ﾁｬﾚﾝｼﾞ</v>
      </c>
      <c r="U4" s="122"/>
      <c r="V4" s="122"/>
      <c r="W4" s="122" t="str">
        <f>+A33</f>
        <v>SSB</v>
      </c>
      <c r="X4" s="122"/>
      <c r="Y4" s="165"/>
      <c r="Z4" s="71" t="s">
        <v>64</v>
      </c>
      <c r="AA4" s="70" t="s">
        <v>63</v>
      </c>
      <c r="AB4" s="69" t="s">
        <v>62</v>
      </c>
      <c r="AC4" s="69" t="s">
        <v>61</v>
      </c>
      <c r="AD4" s="69" t="s">
        <v>60</v>
      </c>
      <c r="AE4" s="68" t="s">
        <v>59</v>
      </c>
      <c r="AF4" s="67" t="s">
        <v>58</v>
      </c>
      <c r="AG4" s="67" t="s">
        <v>57</v>
      </c>
      <c r="AH4" s="67" t="s">
        <v>56</v>
      </c>
    </row>
    <row r="5" spans="1:34" ht="21.75" customHeight="1" thickTop="1" x14ac:dyDescent="0.2">
      <c r="A5" s="111" t="s">
        <v>55</v>
      </c>
      <c r="B5" s="140"/>
      <c r="C5" s="127"/>
      <c r="D5" s="128"/>
      <c r="E5" s="119" t="s">
        <v>48</v>
      </c>
      <c r="F5" s="120"/>
      <c r="G5" s="121"/>
      <c r="H5" s="119" t="s">
        <v>49</v>
      </c>
      <c r="I5" s="120"/>
      <c r="J5" s="121"/>
      <c r="K5" s="119" t="s">
        <v>49</v>
      </c>
      <c r="L5" s="120"/>
      <c r="M5" s="121"/>
      <c r="N5" s="119" t="s">
        <v>48</v>
      </c>
      <c r="O5" s="120"/>
      <c r="P5" s="121"/>
      <c r="Q5" s="119" t="s">
        <v>47</v>
      </c>
      <c r="R5" s="120"/>
      <c r="S5" s="121"/>
      <c r="T5" s="119" t="s">
        <v>47</v>
      </c>
      <c r="U5" s="120"/>
      <c r="V5" s="121"/>
      <c r="W5" s="119" t="s">
        <v>48</v>
      </c>
      <c r="X5" s="120"/>
      <c r="Y5" s="120"/>
      <c r="Z5" s="156">
        <f>SUM(AF5:AH8)</f>
        <v>14</v>
      </c>
      <c r="AA5" s="143">
        <f>+AF5*3+AG5</f>
        <v>14</v>
      </c>
      <c r="AB5" s="149">
        <f>+E6+K6+H6+N6+Q6+T6+W6+W8+T8+Q8+N8+K8+H8+E8</f>
        <v>18</v>
      </c>
      <c r="AC5" s="149">
        <f>+G6+J6+M6+P6+S6+V6+Y6+Y8+V8+S8+P8+M8+J8+G8</f>
        <v>53</v>
      </c>
      <c r="AD5" s="151">
        <f>+AB5-AC5</f>
        <v>-35</v>
      </c>
      <c r="AE5" s="166">
        <v>6</v>
      </c>
      <c r="AF5" s="161">
        <f>COUNTIF(B5:Y8,$B$39)</f>
        <v>4</v>
      </c>
      <c r="AG5" s="161">
        <f>COUNTIF(B5:Y8,$B$40)</f>
        <v>2</v>
      </c>
      <c r="AH5" s="161">
        <f>COUNTIF(B5:Y8,$B$41)</f>
        <v>8</v>
      </c>
    </row>
    <row r="6" spans="1:34" ht="21.75" customHeight="1" x14ac:dyDescent="0.2">
      <c r="A6" s="112"/>
      <c r="B6" s="141"/>
      <c r="C6" s="124"/>
      <c r="D6" s="125"/>
      <c r="E6" s="57">
        <v>0</v>
      </c>
      <c r="F6" s="56" t="s">
        <v>67</v>
      </c>
      <c r="G6" s="55">
        <v>2</v>
      </c>
      <c r="H6" s="57">
        <v>0</v>
      </c>
      <c r="I6" s="56" t="s">
        <v>2</v>
      </c>
      <c r="J6" s="55">
        <v>0</v>
      </c>
      <c r="K6" s="57">
        <v>0</v>
      </c>
      <c r="L6" s="56" t="s">
        <v>2</v>
      </c>
      <c r="M6" s="55">
        <v>0</v>
      </c>
      <c r="N6" s="57">
        <v>0</v>
      </c>
      <c r="O6" s="56" t="s">
        <v>2</v>
      </c>
      <c r="P6" s="55">
        <v>11</v>
      </c>
      <c r="Q6" s="57">
        <v>4</v>
      </c>
      <c r="R6" s="56" t="s">
        <v>2</v>
      </c>
      <c r="S6" s="55">
        <v>0</v>
      </c>
      <c r="T6" s="57">
        <v>5</v>
      </c>
      <c r="U6" s="56" t="s">
        <v>2</v>
      </c>
      <c r="V6" s="55">
        <v>0</v>
      </c>
      <c r="W6" s="57">
        <v>0</v>
      </c>
      <c r="X6" s="56" t="s">
        <v>2</v>
      </c>
      <c r="Y6" s="56">
        <v>14</v>
      </c>
      <c r="Z6" s="157"/>
      <c r="AA6" s="144"/>
      <c r="AB6" s="147"/>
      <c r="AC6" s="147"/>
      <c r="AD6" s="152"/>
      <c r="AE6" s="167"/>
      <c r="AF6" s="161"/>
      <c r="AG6" s="161"/>
      <c r="AH6" s="161"/>
    </row>
    <row r="7" spans="1:34" ht="21.75" customHeight="1" x14ac:dyDescent="0.2">
      <c r="A7" s="112"/>
      <c r="B7" s="141"/>
      <c r="C7" s="124"/>
      <c r="D7" s="125"/>
      <c r="E7" s="116" t="s">
        <v>48</v>
      </c>
      <c r="F7" s="117"/>
      <c r="G7" s="118"/>
      <c r="H7" s="116" t="s">
        <v>47</v>
      </c>
      <c r="I7" s="117"/>
      <c r="J7" s="118"/>
      <c r="K7" s="116" t="s">
        <v>48</v>
      </c>
      <c r="L7" s="117"/>
      <c r="M7" s="118"/>
      <c r="N7" s="116" t="s">
        <v>48</v>
      </c>
      <c r="O7" s="117"/>
      <c r="P7" s="118"/>
      <c r="Q7" s="116" t="s">
        <v>48</v>
      </c>
      <c r="R7" s="117"/>
      <c r="S7" s="118"/>
      <c r="T7" s="116" t="s">
        <v>47</v>
      </c>
      <c r="U7" s="117"/>
      <c r="V7" s="118"/>
      <c r="W7" s="116" t="s">
        <v>48</v>
      </c>
      <c r="X7" s="117"/>
      <c r="Y7" s="117"/>
      <c r="Z7" s="157"/>
      <c r="AA7" s="144"/>
      <c r="AB7" s="147"/>
      <c r="AC7" s="147"/>
      <c r="AD7" s="152"/>
      <c r="AE7" s="167"/>
      <c r="AF7" s="161"/>
      <c r="AG7" s="161"/>
      <c r="AH7" s="161"/>
    </row>
    <row r="8" spans="1:34" ht="21.75" customHeight="1" thickBot="1" x14ac:dyDescent="0.25">
      <c r="A8" s="113"/>
      <c r="B8" s="142"/>
      <c r="C8" s="130"/>
      <c r="D8" s="131"/>
      <c r="E8" s="64">
        <v>0</v>
      </c>
      <c r="F8" s="63" t="s">
        <v>28</v>
      </c>
      <c r="G8" s="65">
        <v>8</v>
      </c>
      <c r="H8" s="64">
        <v>6</v>
      </c>
      <c r="I8" s="63" t="s">
        <v>28</v>
      </c>
      <c r="J8" s="65">
        <v>2</v>
      </c>
      <c r="K8" s="64">
        <v>1</v>
      </c>
      <c r="L8" s="63" t="s">
        <v>28</v>
      </c>
      <c r="M8" s="65">
        <v>3</v>
      </c>
      <c r="N8" s="64">
        <v>0</v>
      </c>
      <c r="O8" s="63" t="s">
        <v>28</v>
      </c>
      <c r="P8" s="65">
        <v>2</v>
      </c>
      <c r="Q8" s="64">
        <v>0</v>
      </c>
      <c r="R8" s="63" t="s">
        <v>28</v>
      </c>
      <c r="S8" s="65">
        <v>5</v>
      </c>
      <c r="T8" s="64">
        <v>2</v>
      </c>
      <c r="U8" s="63" t="s">
        <v>28</v>
      </c>
      <c r="V8" s="65">
        <v>1</v>
      </c>
      <c r="W8" s="64">
        <v>0</v>
      </c>
      <c r="X8" s="63" t="s">
        <v>28</v>
      </c>
      <c r="Y8" s="63">
        <v>5</v>
      </c>
      <c r="Z8" s="163"/>
      <c r="AA8" s="145"/>
      <c r="AB8" s="164"/>
      <c r="AC8" s="164"/>
      <c r="AD8" s="162"/>
      <c r="AE8" s="169"/>
      <c r="AF8" s="161"/>
      <c r="AG8" s="161"/>
      <c r="AH8" s="161"/>
    </row>
    <row r="9" spans="1:34" ht="21.75" customHeight="1" thickTop="1" x14ac:dyDescent="0.2">
      <c r="A9" s="111" t="s">
        <v>54</v>
      </c>
      <c r="B9" s="137" t="s">
        <v>47</v>
      </c>
      <c r="C9" s="120"/>
      <c r="D9" s="121"/>
      <c r="E9" s="126"/>
      <c r="F9" s="127"/>
      <c r="G9" s="128"/>
      <c r="H9" s="119" t="s">
        <v>48</v>
      </c>
      <c r="I9" s="120"/>
      <c r="J9" s="121"/>
      <c r="K9" s="119" t="s">
        <v>48</v>
      </c>
      <c r="L9" s="120"/>
      <c r="M9" s="121"/>
      <c r="N9" s="119" t="s">
        <v>48</v>
      </c>
      <c r="O9" s="120"/>
      <c r="P9" s="121"/>
      <c r="Q9" s="119" t="s">
        <v>47</v>
      </c>
      <c r="R9" s="120"/>
      <c r="S9" s="121"/>
      <c r="T9" s="119" t="s">
        <v>47</v>
      </c>
      <c r="U9" s="120"/>
      <c r="V9" s="121"/>
      <c r="W9" s="119" t="s">
        <v>49</v>
      </c>
      <c r="X9" s="120"/>
      <c r="Y9" s="120"/>
      <c r="Z9" s="156">
        <f>SUM(AF9:AH12)</f>
        <v>14</v>
      </c>
      <c r="AA9" s="143">
        <f>+AF9*3+AG9</f>
        <v>24</v>
      </c>
      <c r="AB9" s="149">
        <f>+B10+H10+K10+N10+Q10+T10+W10+W12+T12+Q12+N12+K12+H12+B12</f>
        <v>48</v>
      </c>
      <c r="AC9" s="149">
        <f>+D10+J10+M10+P10+S10+V10+Y10+Y12+V12+P12+S12+M12+J12+D12</f>
        <v>13</v>
      </c>
      <c r="AD9" s="151">
        <f>+AB9-AC9</f>
        <v>35</v>
      </c>
      <c r="AE9" s="166">
        <v>3</v>
      </c>
      <c r="AF9" s="161">
        <f>COUNTIF(B9:Y12,$B$39)</f>
        <v>7</v>
      </c>
      <c r="AG9" s="161">
        <f>COUNTIF(B9:Y12,$B$40)</f>
        <v>3</v>
      </c>
      <c r="AH9" s="161">
        <f>COUNTIF(B9:Y12,$B$41)</f>
        <v>4</v>
      </c>
    </row>
    <row r="10" spans="1:34" ht="21.75" customHeight="1" x14ac:dyDescent="0.2">
      <c r="A10" s="112"/>
      <c r="B10" s="58">
        <v>2</v>
      </c>
      <c r="C10" s="56" t="s">
        <v>2</v>
      </c>
      <c r="D10" s="55">
        <v>0</v>
      </c>
      <c r="E10" s="123"/>
      <c r="F10" s="124"/>
      <c r="G10" s="125"/>
      <c r="H10" s="57">
        <v>0</v>
      </c>
      <c r="I10" s="56" t="s">
        <v>28</v>
      </c>
      <c r="J10" s="55">
        <v>4</v>
      </c>
      <c r="K10" s="57">
        <v>2</v>
      </c>
      <c r="L10" s="56" t="s">
        <v>28</v>
      </c>
      <c r="M10" s="55">
        <v>3</v>
      </c>
      <c r="N10" s="57">
        <v>0</v>
      </c>
      <c r="O10" s="56" t="s">
        <v>28</v>
      </c>
      <c r="P10" s="55">
        <v>3</v>
      </c>
      <c r="Q10" s="57">
        <v>7</v>
      </c>
      <c r="R10" s="56" t="s">
        <v>28</v>
      </c>
      <c r="S10" s="55">
        <v>0</v>
      </c>
      <c r="T10" s="57">
        <v>9</v>
      </c>
      <c r="U10" s="56" t="s">
        <v>28</v>
      </c>
      <c r="V10" s="55">
        <v>0</v>
      </c>
      <c r="W10" s="57">
        <v>0</v>
      </c>
      <c r="X10" s="56" t="s">
        <v>28</v>
      </c>
      <c r="Y10" s="56">
        <v>0</v>
      </c>
      <c r="Z10" s="157"/>
      <c r="AA10" s="144"/>
      <c r="AB10" s="147"/>
      <c r="AC10" s="147"/>
      <c r="AD10" s="152"/>
      <c r="AE10" s="167"/>
      <c r="AF10" s="161"/>
      <c r="AG10" s="161"/>
      <c r="AH10" s="161"/>
    </row>
    <row r="11" spans="1:34" ht="21.75" customHeight="1" x14ac:dyDescent="0.2">
      <c r="A11" s="112"/>
      <c r="B11" s="135" t="s">
        <v>47</v>
      </c>
      <c r="C11" s="117"/>
      <c r="D11" s="118"/>
      <c r="E11" s="123"/>
      <c r="F11" s="124"/>
      <c r="G11" s="125"/>
      <c r="H11" s="116" t="s">
        <v>47</v>
      </c>
      <c r="I11" s="117"/>
      <c r="J11" s="118"/>
      <c r="K11" s="116" t="s">
        <v>47</v>
      </c>
      <c r="L11" s="117"/>
      <c r="M11" s="118"/>
      <c r="N11" s="116" t="s">
        <v>49</v>
      </c>
      <c r="O11" s="117"/>
      <c r="P11" s="118"/>
      <c r="Q11" s="116" t="s">
        <v>48</v>
      </c>
      <c r="R11" s="117"/>
      <c r="S11" s="118"/>
      <c r="T11" s="116" t="s">
        <v>49</v>
      </c>
      <c r="U11" s="117"/>
      <c r="V11" s="118"/>
      <c r="W11" s="116" t="s">
        <v>47</v>
      </c>
      <c r="X11" s="117"/>
      <c r="Y11" s="117"/>
      <c r="Z11" s="157"/>
      <c r="AA11" s="144"/>
      <c r="AB11" s="147"/>
      <c r="AC11" s="147"/>
      <c r="AD11" s="152"/>
      <c r="AE11" s="167"/>
      <c r="AF11" s="161"/>
      <c r="AG11" s="161"/>
      <c r="AH11" s="161"/>
    </row>
    <row r="12" spans="1:34" ht="21.75" customHeight="1" thickBot="1" x14ac:dyDescent="0.25">
      <c r="A12" s="113"/>
      <c r="B12" s="66">
        <v>8</v>
      </c>
      <c r="C12" s="63" t="s">
        <v>2</v>
      </c>
      <c r="D12" s="65">
        <v>0</v>
      </c>
      <c r="E12" s="129"/>
      <c r="F12" s="130"/>
      <c r="G12" s="131"/>
      <c r="H12" s="64">
        <v>7</v>
      </c>
      <c r="I12" s="63" t="s">
        <v>28</v>
      </c>
      <c r="J12" s="65">
        <v>0</v>
      </c>
      <c r="K12" s="64">
        <v>6</v>
      </c>
      <c r="L12" s="63" t="s">
        <v>28</v>
      </c>
      <c r="M12" s="65">
        <v>0</v>
      </c>
      <c r="N12" s="64">
        <v>0</v>
      </c>
      <c r="O12" s="63" t="s">
        <v>28</v>
      </c>
      <c r="P12" s="65">
        <v>0</v>
      </c>
      <c r="Q12" s="64">
        <v>0</v>
      </c>
      <c r="R12" s="63" t="s">
        <v>28</v>
      </c>
      <c r="S12" s="65">
        <v>2</v>
      </c>
      <c r="T12" s="64">
        <v>0</v>
      </c>
      <c r="U12" s="63" t="s">
        <v>28</v>
      </c>
      <c r="V12" s="65">
        <v>0</v>
      </c>
      <c r="W12" s="64">
        <v>7</v>
      </c>
      <c r="X12" s="63" t="s">
        <v>28</v>
      </c>
      <c r="Y12" s="63">
        <v>1</v>
      </c>
      <c r="Z12" s="163"/>
      <c r="AA12" s="145"/>
      <c r="AB12" s="164"/>
      <c r="AC12" s="164"/>
      <c r="AD12" s="162"/>
      <c r="AE12" s="169"/>
      <c r="AF12" s="161"/>
      <c r="AG12" s="161"/>
      <c r="AH12" s="161"/>
    </row>
    <row r="13" spans="1:34" ht="21.75" customHeight="1" thickTop="1" x14ac:dyDescent="0.2">
      <c r="A13" s="114" t="s">
        <v>53</v>
      </c>
      <c r="B13" s="132" t="s">
        <v>49</v>
      </c>
      <c r="C13" s="133"/>
      <c r="D13" s="134"/>
      <c r="E13" s="136" t="s">
        <v>47</v>
      </c>
      <c r="F13" s="133"/>
      <c r="G13" s="134"/>
      <c r="H13" s="123"/>
      <c r="I13" s="124"/>
      <c r="J13" s="125"/>
      <c r="K13" s="136" t="s">
        <v>48</v>
      </c>
      <c r="L13" s="133"/>
      <c r="M13" s="134"/>
      <c r="N13" s="136" t="s">
        <v>48</v>
      </c>
      <c r="O13" s="133"/>
      <c r="P13" s="134"/>
      <c r="Q13" s="136" t="s">
        <v>47</v>
      </c>
      <c r="R13" s="133"/>
      <c r="S13" s="134"/>
      <c r="T13" s="136" t="s">
        <v>47</v>
      </c>
      <c r="U13" s="133"/>
      <c r="V13" s="134"/>
      <c r="W13" s="136" t="s">
        <v>48</v>
      </c>
      <c r="X13" s="133"/>
      <c r="Y13" s="133"/>
      <c r="Z13" s="156">
        <f>SUM(AF13:AH16)</f>
        <v>14</v>
      </c>
      <c r="AA13" s="143">
        <f>+AF13*3+AG13</f>
        <v>13</v>
      </c>
      <c r="AB13" s="146">
        <f>+B14+E14+K14+N14+Q14+T14+W14+W16+T16+Q16+N16+K16+E16+B16</f>
        <v>15</v>
      </c>
      <c r="AC13" s="146">
        <f>+D14+G14+M14+P14+S14+V14+Y14+Y16+V16+S16+P16+M16+G16+D16</f>
        <v>52</v>
      </c>
      <c r="AD13" s="151">
        <f>+AB13-AC13</f>
        <v>-37</v>
      </c>
      <c r="AE13" s="170">
        <v>7</v>
      </c>
      <c r="AF13" s="161">
        <f>COUNTIF(B13:Y16,$B$39)</f>
        <v>4</v>
      </c>
      <c r="AG13" s="161">
        <f>COUNTIF(B13:Y16,$B$40)</f>
        <v>1</v>
      </c>
      <c r="AH13" s="161">
        <f>COUNTIF(B13:Y16,$B$41)</f>
        <v>9</v>
      </c>
    </row>
    <row r="14" spans="1:34" ht="21.75" customHeight="1" x14ac:dyDescent="0.2">
      <c r="A14" s="112"/>
      <c r="B14" s="58">
        <v>0</v>
      </c>
      <c r="C14" s="56" t="s">
        <v>28</v>
      </c>
      <c r="D14" s="55">
        <v>0</v>
      </c>
      <c r="E14" s="57">
        <v>4</v>
      </c>
      <c r="F14" s="56" t="s">
        <v>28</v>
      </c>
      <c r="G14" s="55">
        <v>0</v>
      </c>
      <c r="H14" s="123"/>
      <c r="I14" s="124"/>
      <c r="J14" s="125"/>
      <c r="K14" s="57">
        <v>0</v>
      </c>
      <c r="L14" s="56" t="s">
        <v>28</v>
      </c>
      <c r="M14" s="55">
        <v>3</v>
      </c>
      <c r="N14" s="57">
        <v>0</v>
      </c>
      <c r="O14" s="56" t="s">
        <v>28</v>
      </c>
      <c r="P14" s="55">
        <v>11</v>
      </c>
      <c r="Q14" s="57">
        <v>1</v>
      </c>
      <c r="R14" s="56" t="s">
        <v>28</v>
      </c>
      <c r="S14" s="55">
        <v>0</v>
      </c>
      <c r="T14" s="57">
        <v>2</v>
      </c>
      <c r="U14" s="56" t="s">
        <v>28</v>
      </c>
      <c r="V14" s="55">
        <v>1</v>
      </c>
      <c r="W14" s="57">
        <v>0</v>
      </c>
      <c r="X14" s="56" t="s">
        <v>28</v>
      </c>
      <c r="Y14" s="56">
        <v>8</v>
      </c>
      <c r="Z14" s="157"/>
      <c r="AA14" s="144"/>
      <c r="AB14" s="147"/>
      <c r="AC14" s="147"/>
      <c r="AD14" s="152"/>
      <c r="AE14" s="167"/>
      <c r="AF14" s="161"/>
      <c r="AG14" s="161"/>
      <c r="AH14" s="161"/>
    </row>
    <row r="15" spans="1:34" ht="21.75" customHeight="1" x14ac:dyDescent="0.2">
      <c r="A15" s="112"/>
      <c r="B15" s="135" t="s">
        <v>48</v>
      </c>
      <c r="C15" s="117"/>
      <c r="D15" s="118"/>
      <c r="E15" s="116" t="s">
        <v>48</v>
      </c>
      <c r="F15" s="117"/>
      <c r="G15" s="118"/>
      <c r="H15" s="123"/>
      <c r="I15" s="124"/>
      <c r="J15" s="125"/>
      <c r="K15" s="116" t="s">
        <v>48</v>
      </c>
      <c r="L15" s="117"/>
      <c r="M15" s="118"/>
      <c r="N15" s="116" t="s">
        <v>48</v>
      </c>
      <c r="O15" s="117"/>
      <c r="P15" s="118"/>
      <c r="Q15" s="116" t="s">
        <v>48</v>
      </c>
      <c r="R15" s="117"/>
      <c r="S15" s="118"/>
      <c r="T15" s="116" t="s">
        <v>47</v>
      </c>
      <c r="U15" s="117"/>
      <c r="V15" s="118"/>
      <c r="W15" s="116" t="s">
        <v>48</v>
      </c>
      <c r="X15" s="117"/>
      <c r="Y15" s="117"/>
      <c r="Z15" s="157"/>
      <c r="AA15" s="144"/>
      <c r="AB15" s="147"/>
      <c r="AC15" s="147"/>
      <c r="AD15" s="152"/>
      <c r="AE15" s="167"/>
      <c r="AF15" s="161"/>
      <c r="AG15" s="161"/>
      <c r="AH15" s="161"/>
    </row>
    <row r="16" spans="1:34" ht="21.75" customHeight="1" thickBot="1" x14ac:dyDescent="0.25">
      <c r="A16" s="115"/>
      <c r="B16" s="62">
        <v>2</v>
      </c>
      <c r="C16" s="59" t="s">
        <v>28</v>
      </c>
      <c r="D16" s="61">
        <v>6</v>
      </c>
      <c r="E16" s="60">
        <v>0</v>
      </c>
      <c r="F16" s="59" t="s">
        <v>28</v>
      </c>
      <c r="G16" s="61">
        <v>7</v>
      </c>
      <c r="H16" s="123"/>
      <c r="I16" s="124"/>
      <c r="J16" s="125"/>
      <c r="K16" s="60">
        <v>0</v>
      </c>
      <c r="L16" s="59" t="s">
        <v>28</v>
      </c>
      <c r="M16" s="61">
        <v>2</v>
      </c>
      <c r="N16" s="60">
        <v>0</v>
      </c>
      <c r="O16" s="59" t="s">
        <v>28</v>
      </c>
      <c r="P16" s="61">
        <v>3</v>
      </c>
      <c r="Q16" s="60">
        <v>0</v>
      </c>
      <c r="R16" s="59" t="s">
        <v>28</v>
      </c>
      <c r="S16" s="61">
        <v>5</v>
      </c>
      <c r="T16" s="60">
        <v>6</v>
      </c>
      <c r="U16" s="59" t="s">
        <v>28</v>
      </c>
      <c r="V16" s="61">
        <v>0</v>
      </c>
      <c r="W16" s="60">
        <v>0</v>
      </c>
      <c r="X16" s="59" t="s">
        <v>28</v>
      </c>
      <c r="Y16" s="59">
        <v>6</v>
      </c>
      <c r="Z16" s="163"/>
      <c r="AA16" s="145"/>
      <c r="AB16" s="148"/>
      <c r="AC16" s="148"/>
      <c r="AD16" s="162"/>
      <c r="AE16" s="171"/>
      <c r="AF16" s="161"/>
      <c r="AG16" s="161"/>
      <c r="AH16" s="161"/>
    </row>
    <row r="17" spans="1:34" ht="21.75" customHeight="1" thickTop="1" x14ac:dyDescent="0.2">
      <c r="A17" s="111" t="s">
        <v>52</v>
      </c>
      <c r="B17" s="137" t="s">
        <v>49</v>
      </c>
      <c r="C17" s="120"/>
      <c r="D17" s="121"/>
      <c r="E17" s="119" t="s">
        <v>47</v>
      </c>
      <c r="F17" s="120"/>
      <c r="G17" s="121"/>
      <c r="H17" s="119" t="s">
        <v>47</v>
      </c>
      <c r="I17" s="120"/>
      <c r="J17" s="121"/>
      <c r="K17" s="126"/>
      <c r="L17" s="127"/>
      <c r="M17" s="128"/>
      <c r="N17" s="119" t="s">
        <v>48</v>
      </c>
      <c r="O17" s="120"/>
      <c r="P17" s="121"/>
      <c r="Q17" s="119" t="s">
        <v>48</v>
      </c>
      <c r="R17" s="120"/>
      <c r="S17" s="121"/>
      <c r="T17" s="119" t="s">
        <v>47</v>
      </c>
      <c r="U17" s="120"/>
      <c r="V17" s="121"/>
      <c r="W17" s="119" t="s">
        <v>48</v>
      </c>
      <c r="X17" s="120"/>
      <c r="Y17" s="120"/>
      <c r="Z17" s="156">
        <f>SUM(AF17:AH20)</f>
        <v>14</v>
      </c>
      <c r="AA17" s="143">
        <f>+AF17*3+AG17</f>
        <v>20</v>
      </c>
      <c r="AB17" s="149">
        <f>+B18+E18+H18+N18+Q18+T18+W18+W20+T20+Q20+N20+H20+E20+B20</f>
        <v>26</v>
      </c>
      <c r="AC17" s="149">
        <f>+D18+G18+J18+P18+S18+V18+Y18+Y20+V20+S20+P20+J20+G20+D20</f>
        <v>34</v>
      </c>
      <c r="AD17" s="151">
        <f>+AB17-AC17</f>
        <v>-8</v>
      </c>
      <c r="AE17" s="166">
        <v>4</v>
      </c>
      <c r="AF17" s="161">
        <f>COUNTIF(B17:Y20,$B$39)</f>
        <v>6</v>
      </c>
      <c r="AG17" s="161">
        <f>COUNTIF(B17:Y20,$B$40)</f>
        <v>2</v>
      </c>
      <c r="AH17" s="161">
        <f>COUNTIF(B17:Y20,$B$41)</f>
        <v>6</v>
      </c>
    </row>
    <row r="18" spans="1:34" ht="21.75" customHeight="1" x14ac:dyDescent="0.2">
      <c r="A18" s="112"/>
      <c r="B18" s="58">
        <v>0</v>
      </c>
      <c r="C18" s="56" t="s">
        <v>28</v>
      </c>
      <c r="D18" s="55">
        <v>0</v>
      </c>
      <c r="E18" s="57">
        <v>3</v>
      </c>
      <c r="F18" s="56" t="s">
        <v>28</v>
      </c>
      <c r="G18" s="55">
        <v>2</v>
      </c>
      <c r="H18" s="57">
        <v>3</v>
      </c>
      <c r="I18" s="56" t="s">
        <v>28</v>
      </c>
      <c r="J18" s="55">
        <v>0</v>
      </c>
      <c r="K18" s="123"/>
      <c r="L18" s="124"/>
      <c r="M18" s="125"/>
      <c r="N18" s="57">
        <v>0</v>
      </c>
      <c r="O18" s="56" t="s">
        <v>28</v>
      </c>
      <c r="P18" s="55">
        <v>8</v>
      </c>
      <c r="Q18" s="57">
        <v>0</v>
      </c>
      <c r="R18" s="56" t="s">
        <v>28</v>
      </c>
      <c r="S18" s="55">
        <v>1</v>
      </c>
      <c r="T18" s="57">
        <v>7</v>
      </c>
      <c r="U18" s="56" t="s">
        <v>28</v>
      </c>
      <c r="V18" s="55">
        <v>0</v>
      </c>
      <c r="W18" s="57">
        <v>0</v>
      </c>
      <c r="X18" s="56" t="s">
        <v>28</v>
      </c>
      <c r="Y18" s="56">
        <v>4</v>
      </c>
      <c r="Z18" s="157"/>
      <c r="AA18" s="144"/>
      <c r="AB18" s="147"/>
      <c r="AC18" s="147"/>
      <c r="AD18" s="152"/>
      <c r="AE18" s="167"/>
      <c r="AF18" s="161"/>
      <c r="AG18" s="161"/>
      <c r="AH18" s="161"/>
    </row>
    <row r="19" spans="1:34" ht="21.75" customHeight="1" x14ac:dyDescent="0.2">
      <c r="A19" s="112"/>
      <c r="B19" s="135" t="s">
        <v>47</v>
      </c>
      <c r="C19" s="117"/>
      <c r="D19" s="118"/>
      <c r="E19" s="116" t="s">
        <v>48</v>
      </c>
      <c r="F19" s="117"/>
      <c r="G19" s="118"/>
      <c r="H19" s="116" t="s">
        <v>47</v>
      </c>
      <c r="I19" s="117"/>
      <c r="J19" s="118"/>
      <c r="K19" s="123"/>
      <c r="L19" s="124"/>
      <c r="M19" s="125"/>
      <c r="N19" s="116" t="s">
        <v>48</v>
      </c>
      <c r="O19" s="117"/>
      <c r="P19" s="118"/>
      <c r="Q19" s="116" t="s">
        <v>49</v>
      </c>
      <c r="R19" s="117"/>
      <c r="S19" s="118"/>
      <c r="T19" s="116" t="s">
        <v>47</v>
      </c>
      <c r="U19" s="117"/>
      <c r="V19" s="118"/>
      <c r="W19" s="116" t="s">
        <v>48</v>
      </c>
      <c r="X19" s="117"/>
      <c r="Y19" s="117"/>
      <c r="Z19" s="157"/>
      <c r="AA19" s="144"/>
      <c r="AB19" s="147"/>
      <c r="AC19" s="147"/>
      <c r="AD19" s="152"/>
      <c r="AE19" s="167"/>
      <c r="AF19" s="161"/>
      <c r="AG19" s="161"/>
      <c r="AH19" s="161"/>
    </row>
    <row r="20" spans="1:34" ht="21.75" customHeight="1" thickBot="1" x14ac:dyDescent="0.25">
      <c r="A20" s="113"/>
      <c r="B20" s="66">
        <v>3</v>
      </c>
      <c r="C20" s="63" t="s">
        <v>28</v>
      </c>
      <c r="D20" s="65">
        <v>1</v>
      </c>
      <c r="E20" s="64">
        <v>0</v>
      </c>
      <c r="F20" s="63" t="s">
        <v>28</v>
      </c>
      <c r="G20" s="65">
        <v>6</v>
      </c>
      <c r="H20" s="64">
        <v>2</v>
      </c>
      <c r="I20" s="63" t="s">
        <v>28</v>
      </c>
      <c r="J20" s="65">
        <v>0</v>
      </c>
      <c r="K20" s="129"/>
      <c r="L20" s="130"/>
      <c r="M20" s="131"/>
      <c r="N20" s="64">
        <v>0</v>
      </c>
      <c r="O20" s="63" t="s">
        <v>28</v>
      </c>
      <c r="P20" s="65">
        <v>2</v>
      </c>
      <c r="Q20" s="64">
        <v>1</v>
      </c>
      <c r="R20" s="63" t="s">
        <v>28</v>
      </c>
      <c r="S20" s="65">
        <v>1</v>
      </c>
      <c r="T20" s="64">
        <v>7</v>
      </c>
      <c r="U20" s="63" t="s">
        <v>28</v>
      </c>
      <c r="V20" s="65">
        <v>1</v>
      </c>
      <c r="W20" s="64">
        <v>0</v>
      </c>
      <c r="X20" s="63" t="s">
        <v>28</v>
      </c>
      <c r="Y20" s="63">
        <v>8</v>
      </c>
      <c r="Z20" s="163"/>
      <c r="AA20" s="145"/>
      <c r="AB20" s="164"/>
      <c r="AC20" s="164"/>
      <c r="AD20" s="162"/>
      <c r="AE20" s="169"/>
      <c r="AF20" s="161"/>
      <c r="AG20" s="161"/>
      <c r="AH20" s="161"/>
    </row>
    <row r="21" spans="1:34" ht="21.75" customHeight="1" thickTop="1" x14ac:dyDescent="0.2">
      <c r="A21" s="114" t="s">
        <v>51</v>
      </c>
      <c r="B21" s="132" t="s">
        <v>47</v>
      </c>
      <c r="C21" s="133"/>
      <c r="D21" s="134"/>
      <c r="E21" s="136" t="s">
        <v>47</v>
      </c>
      <c r="F21" s="133"/>
      <c r="G21" s="134"/>
      <c r="H21" s="136" t="s">
        <v>47</v>
      </c>
      <c r="I21" s="133"/>
      <c r="J21" s="134"/>
      <c r="K21" s="136" t="s">
        <v>47</v>
      </c>
      <c r="L21" s="133"/>
      <c r="M21" s="134"/>
      <c r="N21" s="123"/>
      <c r="O21" s="124"/>
      <c r="P21" s="125"/>
      <c r="Q21" s="136" t="s">
        <v>47</v>
      </c>
      <c r="R21" s="133"/>
      <c r="S21" s="134"/>
      <c r="T21" s="136" t="s">
        <v>47</v>
      </c>
      <c r="U21" s="133"/>
      <c r="V21" s="134"/>
      <c r="W21" s="136" t="s">
        <v>47</v>
      </c>
      <c r="X21" s="133"/>
      <c r="Y21" s="133"/>
      <c r="Z21" s="156">
        <f>SUM(AF21:AH24)</f>
        <v>14</v>
      </c>
      <c r="AA21" s="143">
        <f>+AF21*3+AG21</f>
        <v>40</v>
      </c>
      <c r="AB21" s="146">
        <f>+B22+E22+H22+K22+Q22+T22+W22+W24+T24+Q24+K24+H24+E24+B24</f>
        <v>93</v>
      </c>
      <c r="AC21" s="146">
        <f>+D22+G22+J22+M22+S22+V22+Y22+Y24+V24+S24+M24+J24+G24+D24</f>
        <v>2</v>
      </c>
      <c r="AD21" s="151">
        <f>+AB21-AC21</f>
        <v>91</v>
      </c>
      <c r="AE21" s="170">
        <v>1</v>
      </c>
      <c r="AF21" s="161">
        <f>COUNTIF(B21:Y24,$B$39)</f>
        <v>13</v>
      </c>
      <c r="AG21" s="161">
        <f>COUNTIF(B21:Y24,$B$40)</f>
        <v>1</v>
      </c>
      <c r="AH21" s="161">
        <f>COUNTIF(B21:Y24,$B$41)</f>
        <v>0</v>
      </c>
    </row>
    <row r="22" spans="1:34" ht="21.75" customHeight="1" x14ac:dyDescent="0.2">
      <c r="A22" s="112"/>
      <c r="B22" s="58">
        <v>11</v>
      </c>
      <c r="C22" s="56" t="s">
        <v>28</v>
      </c>
      <c r="D22" s="55">
        <v>0</v>
      </c>
      <c r="E22" s="57">
        <v>3</v>
      </c>
      <c r="F22" s="56" t="s">
        <v>28</v>
      </c>
      <c r="G22" s="55">
        <v>0</v>
      </c>
      <c r="H22" s="57">
        <v>11</v>
      </c>
      <c r="I22" s="56" t="s">
        <v>28</v>
      </c>
      <c r="J22" s="55">
        <v>0</v>
      </c>
      <c r="K22" s="57">
        <v>8</v>
      </c>
      <c r="L22" s="56" t="s">
        <v>28</v>
      </c>
      <c r="M22" s="55">
        <v>0</v>
      </c>
      <c r="N22" s="123"/>
      <c r="O22" s="124"/>
      <c r="P22" s="125"/>
      <c r="Q22" s="57">
        <v>5</v>
      </c>
      <c r="R22" s="56" t="s">
        <v>28</v>
      </c>
      <c r="S22" s="55">
        <v>1</v>
      </c>
      <c r="T22" s="57">
        <v>18</v>
      </c>
      <c r="U22" s="56" t="s">
        <v>28</v>
      </c>
      <c r="V22" s="55">
        <v>0</v>
      </c>
      <c r="W22" s="57">
        <v>3</v>
      </c>
      <c r="X22" s="56" t="s">
        <v>28</v>
      </c>
      <c r="Y22" s="56">
        <v>0</v>
      </c>
      <c r="Z22" s="157"/>
      <c r="AA22" s="144"/>
      <c r="AB22" s="147"/>
      <c r="AC22" s="147"/>
      <c r="AD22" s="152"/>
      <c r="AE22" s="167"/>
      <c r="AF22" s="161"/>
      <c r="AG22" s="161"/>
      <c r="AH22" s="161"/>
    </row>
    <row r="23" spans="1:34" ht="21.75" customHeight="1" x14ac:dyDescent="0.2">
      <c r="A23" s="112"/>
      <c r="B23" s="135" t="s">
        <v>47</v>
      </c>
      <c r="C23" s="117"/>
      <c r="D23" s="118"/>
      <c r="E23" s="116" t="s">
        <v>49</v>
      </c>
      <c r="F23" s="117"/>
      <c r="G23" s="118"/>
      <c r="H23" s="116" t="s">
        <v>47</v>
      </c>
      <c r="I23" s="117"/>
      <c r="J23" s="118"/>
      <c r="K23" s="116" t="s">
        <v>47</v>
      </c>
      <c r="L23" s="117"/>
      <c r="M23" s="118"/>
      <c r="N23" s="123"/>
      <c r="O23" s="124"/>
      <c r="P23" s="125"/>
      <c r="Q23" s="116" t="s">
        <v>47</v>
      </c>
      <c r="R23" s="117"/>
      <c r="S23" s="118"/>
      <c r="T23" s="116" t="s">
        <v>47</v>
      </c>
      <c r="U23" s="117"/>
      <c r="V23" s="118"/>
      <c r="W23" s="116" t="s">
        <v>47</v>
      </c>
      <c r="X23" s="117"/>
      <c r="Y23" s="117"/>
      <c r="Z23" s="157"/>
      <c r="AA23" s="144"/>
      <c r="AB23" s="147"/>
      <c r="AC23" s="147"/>
      <c r="AD23" s="152"/>
      <c r="AE23" s="167"/>
      <c r="AF23" s="161"/>
      <c r="AG23" s="161"/>
      <c r="AH23" s="161"/>
    </row>
    <row r="24" spans="1:34" ht="21.75" customHeight="1" thickBot="1" x14ac:dyDescent="0.25">
      <c r="A24" s="115"/>
      <c r="B24" s="62">
        <v>2</v>
      </c>
      <c r="C24" s="59" t="s">
        <v>28</v>
      </c>
      <c r="D24" s="61">
        <v>0</v>
      </c>
      <c r="E24" s="60">
        <v>0</v>
      </c>
      <c r="F24" s="59" t="s">
        <v>28</v>
      </c>
      <c r="G24" s="61">
        <v>0</v>
      </c>
      <c r="H24" s="60">
        <v>3</v>
      </c>
      <c r="I24" s="59" t="s">
        <v>28</v>
      </c>
      <c r="J24" s="61">
        <v>0</v>
      </c>
      <c r="K24" s="60">
        <v>2</v>
      </c>
      <c r="L24" s="59" t="s">
        <v>28</v>
      </c>
      <c r="M24" s="61">
        <v>0</v>
      </c>
      <c r="N24" s="123"/>
      <c r="O24" s="124"/>
      <c r="P24" s="125"/>
      <c r="Q24" s="60">
        <v>11</v>
      </c>
      <c r="R24" s="59" t="s">
        <v>28</v>
      </c>
      <c r="S24" s="61">
        <v>0</v>
      </c>
      <c r="T24" s="60">
        <v>14</v>
      </c>
      <c r="U24" s="59" t="s">
        <v>28</v>
      </c>
      <c r="V24" s="61">
        <v>0</v>
      </c>
      <c r="W24" s="60">
        <v>2</v>
      </c>
      <c r="X24" s="59" t="s">
        <v>28</v>
      </c>
      <c r="Y24" s="59">
        <v>1</v>
      </c>
      <c r="Z24" s="163"/>
      <c r="AA24" s="145"/>
      <c r="AB24" s="148"/>
      <c r="AC24" s="148"/>
      <c r="AD24" s="162"/>
      <c r="AE24" s="171"/>
      <c r="AF24" s="161"/>
      <c r="AG24" s="161"/>
      <c r="AH24" s="161"/>
    </row>
    <row r="25" spans="1:34" ht="21.75" customHeight="1" thickTop="1" x14ac:dyDescent="0.2">
      <c r="A25" s="111" t="s">
        <v>50</v>
      </c>
      <c r="B25" s="137" t="s">
        <v>48</v>
      </c>
      <c r="C25" s="120"/>
      <c r="D25" s="121"/>
      <c r="E25" s="119" t="s">
        <v>48</v>
      </c>
      <c r="F25" s="120"/>
      <c r="G25" s="121"/>
      <c r="H25" s="119" t="s">
        <v>48</v>
      </c>
      <c r="I25" s="120"/>
      <c r="J25" s="121"/>
      <c r="K25" s="119" t="s">
        <v>47</v>
      </c>
      <c r="L25" s="120"/>
      <c r="M25" s="121"/>
      <c r="N25" s="119" t="s">
        <v>48</v>
      </c>
      <c r="O25" s="120"/>
      <c r="P25" s="121"/>
      <c r="Q25" s="126"/>
      <c r="R25" s="127"/>
      <c r="S25" s="128"/>
      <c r="T25" s="119" t="s">
        <v>49</v>
      </c>
      <c r="U25" s="120"/>
      <c r="V25" s="121"/>
      <c r="W25" s="119" t="s">
        <v>48</v>
      </c>
      <c r="X25" s="120"/>
      <c r="Y25" s="120"/>
      <c r="Z25" s="156">
        <f>SUM(AF25:AH28)</f>
        <v>14</v>
      </c>
      <c r="AA25" s="143">
        <f>+AF25*3+AG25</f>
        <v>17</v>
      </c>
      <c r="AB25" s="149">
        <f>+B26+E26+H26+K26+N26+T26+W26+W28+T28+N28+K28+H28+E28+B28</f>
        <v>18</v>
      </c>
      <c r="AC25" s="149">
        <f>+D26+G26+J26+M26+P26+V26+Y26+Y28+V28+P28+M28+J28+G28+D28</f>
        <v>45</v>
      </c>
      <c r="AD25" s="151">
        <f>+AB25-AC25</f>
        <v>-27</v>
      </c>
      <c r="AE25" s="166">
        <v>5</v>
      </c>
      <c r="AF25" s="161">
        <f>COUNTIF(B25:Y28,$B$39)</f>
        <v>5</v>
      </c>
      <c r="AG25" s="161">
        <f>COUNTIF(B25:Y28,$B$40)</f>
        <v>2</v>
      </c>
      <c r="AH25" s="161">
        <f>COUNTIF(B25:Y28,$B$41)</f>
        <v>7</v>
      </c>
    </row>
    <row r="26" spans="1:34" ht="21.75" customHeight="1" x14ac:dyDescent="0.2">
      <c r="A26" s="112"/>
      <c r="B26" s="58">
        <v>0</v>
      </c>
      <c r="C26" s="56" t="s">
        <v>28</v>
      </c>
      <c r="D26" s="55">
        <v>4</v>
      </c>
      <c r="E26" s="57">
        <v>0</v>
      </c>
      <c r="F26" s="56" t="s">
        <v>28</v>
      </c>
      <c r="G26" s="55">
        <v>7</v>
      </c>
      <c r="H26" s="57">
        <v>0</v>
      </c>
      <c r="I26" s="56" t="s">
        <v>28</v>
      </c>
      <c r="J26" s="55">
        <v>1</v>
      </c>
      <c r="K26" s="57">
        <v>1</v>
      </c>
      <c r="L26" s="56" t="s">
        <v>28</v>
      </c>
      <c r="M26" s="55">
        <v>0</v>
      </c>
      <c r="N26" s="57">
        <v>1</v>
      </c>
      <c r="O26" s="56" t="s">
        <v>28</v>
      </c>
      <c r="P26" s="55">
        <v>5</v>
      </c>
      <c r="Q26" s="123"/>
      <c r="R26" s="124"/>
      <c r="S26" s="125"/>
      <c r="T26" s="57">
        <v>0</v>
      </c>
      <c r="U26" s="56" t="s">
        <v>28</v>
      </c>
      <c r="V26" s="55">
        <v>0</v>
      </c>
      <c r="W26" s="57">
        <v>1</v>
      </c>
      <c r="X26" s="56" t="s">
        <v>28</v>
      </c>
      <c r="Y26" s="56">
        <v>10</v>
      </c>
      <c r="Z26" s="157"/>
      <c r="AA26" s="144"/>
      <c r="AB26" s="147"/>
      <c r="AC26" s="147"/>
      <c r="AD26" s="152"/>
      <c r="AE26" s="167"/>
      <c r="AF26" s="161"/>
      <c r="AG26" s="161"/>
      <c r="AH26" s="161"/>
    </row>
    <row r="27" spans="1:34" ht="21.75" customHeight="1" x14ac:dyDescent="0.2">
      <c r="A27" s="112"/>
      <c r="B27" s="135" t="s">
        <v>47</v>
      </c>
      <c r="C27" s="117"/>
      <c r="D27" s="118"/>
      <c r="E27" s="116" t="s">
        <v>47</v>
      </c>
      <c r="F27" s="117"/>
      <c r="G27" s="118"/>
      <c r="H27" s="116" t="s">
        <v>47</v>
      </c>
      <c r="I27" s="117"/>
      <c r="J27" s="118"/>
      <c r="K27" s="116" t="s">
        <v>49</v>
      </c>
      <c r="L27" s="117"/>
      <c r="M27" s="118"/>
      <c r="N27" s="116" t="s">
        <v>48</v>
      </c>
      <c r="O27" s="117"/>
      <c r="P27" s="118"/>
      <c r="Q27" s="123"/>
      <c r="R27" s="124"/>
      <c r="S27" s="125"/>
      <c r="T27" s="116" t="s">
        <v>47</v>
      </c>
      <c r="U27" s="117"/>
      <c r="V27" s="118"/>
      <c r="W27" s="116" t="s">
        <v>48</v>
      </c>
      <c r="X27" s="117"/>
      <c r="Y27" s="117"/>
      <c r="Z27" s="157"/>
      <c r="AA27" s="144"/>
      <c r="AB27" s="147"/>
      <c r="AC27" s="147"/>
      <c r="AD27" s="152"/>
      <c r="AE27" s="167"/>
      <c r="AF27" s="161"/>
      <c r="AG27" s="161"/>
      <c r="AH27" s="161"/>
    </row>
    <row r="28" spans="1:34" ht="21.75" customHeight="1" thickBot="1" x14ac:dyDescent="0.25">
      <c r="A28" s="113"/>
      <c r="B28" s="66">
        <v>5</v>
      </c>
      <c r="C28" s="63" t="s">
        <v>28</v>
      </c>
      <c r="D28" s="65">
        <v>0</v>
      </c>
      <c r="E28" s="64">
        <v>2</v>
      </c>
      <c r="F28" s="63" t="s">
        <v>28</v>
      </c>
      <c r="G28" s="65">
        <v>0</v>
      </c>
      <c r="H28" s="64">
        <v>5</v>
      </c>
      <c r="I28" s="63" t="s">
        <v>28</v>
      </c>
      <c r="J28" s="65">
        <v>0</v>
      </c>
      <c r="K28" s="64">
        <v>1</v>
      </c>
      <c r="L28" s="63" t="s">
        <v>28</v>
      </c>
      <c r="M28" s="65">
        <v>1</v>
      </c>
      <c r="N28" s="64">
        <v>0</v>
      </c>
      <c r="O28" s="63" t="s">
        <v>28</v>
      </c>
      <c r="P28" s="65">
        <v>11</v>
      </c>
      <c r="Q28" s="129"/>
      <c r="R28" s="130"/>
      <c r="S28" s="131"/>
      <c r="T28" s="64">
        <v>2</v>
      </c>
      <c r="U28" s="63" t="s">
        <v>28</v>
      </c>
      <c r="V28" s="65">
        <v>0</v>
      </c>
      <c r="W28" s="64">
        <v>0</v>
      </c>
      <c r="X28" s="63" t="s">
        <v>28</v>
      </c>
      <c r="Y28" s="63">
        <v>6</v>
      </c>
      <c r="Z28" s="163"/>
      <c r="AA28" s="145"/>
      <c r="AB28" s="164"/>
      <c r="AC28" s="164"/>
      <c r="AD28" s="162"/>
      <c r="AE28" s="169"/>
      <c r="AF28" s="161"/>
      <c r="AG28" s="161"/>
      <c r="AH28" s="161"/>
    </row>
    <row r="29" spans="1:34" ht="21.75" customHeight="1" thickTop="1" x14ac:dyDescent="0.2">
      <c r="A29" s="114" t="s">
        <v>65</v>
      </c>
      <c r="B29" s="132" t="s">
        <v>48</v>
      </c>
      <c r="C29" s="133"/>
      <c r="D29" s="134"/>
      <c r="E29" s="136" t="s">
        <v>48</v>
      </c>
      <c r="F29" s="133"/>
      <c r="G29" s="134"/>
      <c r="H29" s="136" t="s">
        <v>48</v>
      </c>
      <c r="I29" s="133"/>
      <c r="J29" s="134"/>
      <c r="K29" s="136" t="s">
        <v>48</v>
      </c>
      <c r="L29" s="133"/>
      <c r="M29" s="134"/>
      <c r="N29" s="136" t="s">
        <v>48</v>
      </c>
      <c r="O29" s="133"/>
      <c r="P29" s="134"/>
      <c r="Q29" s="136" t="s">
        <v>49</v>
      </c>
      <c r="R29" s="133"/>
      <c r="S29" s="134"/>
      <c r="T29" s="123"/>
      <c r="U29" s="124"/>
      <c r="V29" s="125"/>
      <c r="W29" s="136" t="s">
        <v>48</v>
      </c>
      <c r="X29" s="133"/>
      <c r="Y29" s="133"/>
      <c r="Z29" s="156">
        <f>SUM(AF29:AH32)</f>
        <v>14</v>
      </c>
      <c r="AA29" s="143">
        <f>+AF29*3+AG29</f>
        <v>2</v>
      </c>
      <c r="AB29" s="146">
        <f>+B30+E30+H30+K30+N30+Q30+W30+W32+Q32+N32+K32+H32+E32+B32</f>
        <v>5</v>
      </c>
      <c r="AC29" s="146">
        <f>+D30+G30+J30+M30+P30+S30+Y30+Y32+S32+P32+M32+J32+G32+D32</f>
        <v>94</v>
      </c>
      <c r="AD29" s="151">
        <f>+AB29-AC29</f>
        <v>-89</v>
      </c>
      <c r="AE29" s="170">
        <v>8</v>
      </c>
      <c r="AF29" s="161">
        <f>COUNTIF(B29:Y32,$B$39)</f>
        <v>0</v>
      </c>
      <c r="AG29" s="161">
        <f>COUNTIF(B29:Y32,$B$40)</f>
        <v>2</v>
      </c>
      <c r="AH29" s="161">
        <f>COUNTIF(B29:Y32,$B$41)</f>
        <v>12</v>
      </c>
    </row>
    <row r="30" spans="1:34" ht="21.75" customHeight="1" x14ac:dyDescent="0.2">
      <c r="A30" s="112"/>
      <c r="B30" s="58">
        <v>0</v>
      </c>
      <c r="C30" s="56" t="s">
        <v>28</v>
      </c>
      <c r="D30" s="55">
        <v>5</v>
      </c>
      <c r="E30" s="57">
        <v>0</v>
      </c>
      <c r="F30" s="56" t="s">
        <v>28</v>
      </c>
      <c r="G30" s="55">
        <v>9</v>
      </c>
      <c r="H30" s="57">
        <v>1</v>
      </c>
      <c r="I30" s="56" t="s">
        <v>28</v>
      </c>
      <c r="J30" s="55">
        <v>2</v>
      </c>
      <c r="K30" s="57">
        <v>0</v>
      </c>
      <c r="L30" s="56" t="s">
        <v>28</v>
      </c>
      <c r="M30" s="55">
        <v>7</v>
      </c>
      <c r="N30" s="57">
        <v>0</v>
      </c>
      <c r="O30" s="56" t="s">
        <v>28</v>
      </c>
      <c r="P30" s="55">
        <v>18</v>
      </c>
      <c r="Q30" s="57">
        <v>0</v>
      </c>
      <c r="R30" s="56" t="s">
        <v>28</v>
      </c>
      <c r="S30" s="55">
        <v>0</v>
      </c>
      <c r="T30" s="123"/>
      <c r="U30" s="124"/>
      <c r="V30" s="125"/>
      <c r="W30" s="57">
        <v>2</v>
      </c>
      <c r="X30" s="56" t="s">
        <v>28</v>
      </c>
      <c r="Y30" s="56">
        <v>14</v>
      </c>
      <c r="Z30" s="157"/>
      <c r="AA30" s="144"/>
      <c r="AB30" s="147"/>
      <c r="AC30" s="147"/>
      <c r="AD30" s="152"/>
      <c r="AE30" s="167"/>
      <c r="AF30" s="161"/>
      <c r="AG30" s="161"/>
      <c r="AH30" s="161"/>
    </row>
    <row r="31" spans="1:34" ht="21.75" customHeight="1" x14ac:dyDescent="0.2">
      <c r="A31" s="112"/>
      <c r="B31" s="135" t="s">
        <v>48</v>
      </c>
      <c r="C31" s="117"/>
      <c r="D31" s="118"/>
      <c r="E31" s="116" t="s">
        <v>49</v>
      </c>
      <c r="F31" s="117"/>
      <c r="G31" s="118"/>
      <c r="H31" s="116" t="s">
        <v>48</v>
      </c>
      <c r="I31" s="117"/>
      <c r="J31" s="118"/>
      <c r="K31" s="116" t="s">
        <v>48</v>
      </c>
      <c r="L31" s="117"/>
      <c r="M31" s="118"/>
      <c r="N31" s="116" t="s">
        <v>48</v>
      </c>
      <c r="O31" s="117"/>
      <c r="P31" s="118"/>
      <c r="Q31" s="116" t="s">
        <v>48</v>
      </c>
      <c r="R31" s="117"/>
      <c r="S31" s="118"/>
      <c r="T31" s="123"/>
      <c r="U31" s="124"/>
      <c r="V31" s="125"/>
      <c r="W31" s="116" t="s">
        <v>48</v>
      </c>
      <c r="X31" s="117"/>
      <c r="Y31" s="117"/>
      <c r="Z31" s="157"/>
      <c r="AA31" s="144"/>
      <c r="AB31" s="147"/>
      <c r="AC31" s="147"/>
      <c r="AD31" s="152"/>
      <c r="AE31" s="167"/>
      <c r="AF31" s="161"/>
      <c r="AG31" s="161"/>
      <c r="AH31" s="161"/>
    </row>
    <row r="32" spans="1:34" ht="21.75" customHeight="1" thickBot="1" x14ac:dyDescent="0.25">
      <c r="A32" s="115"/>
      <c r="B32" s="62">
        <v>1</v>
      </c>
      <c r="C32" s="59" t="s">
        <v>28</v>
      </c>
      <c r="D32" s="61">
        <v>2</v>
      </c>
      <c r="E32" s="60">
        <v>0</v>
      </c>
      <c r="F32" s="59" t="s">
        <v>28</v>
      </c>
      <c r="G32" s="61">
        <v>0</v>
      </c>
      <c r="H32" s="60">
        <v>0</v>
      </c>
      <c r="I32" s="59" t="s">
        <v>28</v>
      </c>
      <c r="J32" s="61">
        <v>6</v>
      </c>
      <c r="K32" s="60">
        <v>1</v>
      </c>
      <c r="L32" s="59" t="s">
        <v>28</v>
      </c>
      <c r="M32" s="61">
        <v>7</v>
      </c>
      <c r="N32" s="60">
        <v>0</v>
      </c>
      <c r="O32" s="59" t="s">
        <v>28</v>
      </c>
      <c r="P32" s="61">
        <v>14</v>
      </c>
      <c r="Q32" s="60">
        <v>0</v>
      </c>
      <c r="R32" s="59" t="s">
        <v>28</v>
      </c>
      <c r="S32" s="61">
        <v>2</v>
      </c>
      <c r="T32" s="123"/>
      <c r="U32" s="124"/>
      <c r="V32" s="125"/>
      <c r="W32" s="60">
        <v>0</v>
      </c>
      <c r="X32" s="59" t="s">
        <v>28</v>
      </c>
      <c r="Y32" s="59">
        <v>8</v>
      </c>
      <c r="Z32" s="163"/>
      <c r="AA32" s="145"/>
      <c r="AB32" s="148"/>
      <c r="AC32" s="148"/>
      <c r="AD32" s="162"/>
      <c r="AE32" s="171"/>
      <c r="AF32" s="161"/>
      <c r="AG32" s="161"/>
      <c r="AH32" s="161"/>
    </row>
    <row r="33" spans="1:34" ht="21.75" customHeight="1" thickTop="1" x14ac:dyDescent="0.2">
      <c r="A33" s="111" t="s">
        <v>66</v>
      </c>
      <c r="B33" s="137" t="s">
        <v>47</v>
      </c>
      <c r="C33" s="120"/>
      <c r="D33" s="121"/>
      <c r="E33" s="119" t="s">
        <v>49</v>
      </c>
      <c r="F33" s="120"/>
      <c r="G33" s="121"/>
      <c r="H33" s="119" t="s">
        <v>47</v>
      </c>
      <c r="I33" s="120"/>
      <c r="J33" s="121"/>
      <c r="K33" s="119" t="s">
        <v>47</v>
      </c>
      <c r="L33" s="120"/>
      <c r="M33" s="121"/>
      <c r="N33" s="119" t="s">
        <v>48</v>
      </c>
      <c r="O33" s="120"/>
      <c r="P33" s="121"/>
      <c r="Q33" s="119" t="s">
        <v>47</v>
      </c>
      <c r="R33" s="120"/>
      <c r="S33" s="121"/>
      <c r="T33" s="119" t="s">
        <v>47</v>
      </c>
      <c r="U33" s="120"/>
      <c r="V33" s="121"/>
      <c r="W33" s="126"/>
      <c r="X33" s="127"/>
      <c r="Y33" s="127"/>
      <c r="Z33" s="156">
        <f>SUM(AF33:AH36)</f>
        <v>14</v>
      </c>
      <c r="AA33" s="143">
        <f>+AF33*3+AG33</f>
        <v>31</v>
      </c>
      <c r="AB33" s="149">
        <f>+B34+E34+H34+K34+N34+Q34+T34+T36+Q36+N36+K36+H36+E36+B36</f>
        <v>85</v>
      </c>
      <c r="AC33" s="149">
        <f>+D34+G34+J34+M34+P34+S34+V34+V36+S36+P36+M36+J36+G36+D36</f>
        <v>15</v>
      </c>
      <c r="AD33" s="151">
        <f>+AB33-AC33</f>
        <v>70</v>
      </c>
      <c r="AE33" s="166">
        <v>2</v>
      </c>
      <c r="AF33" s="161">
        <f>COUNTIF(B33:Y36,$B$39)</f>
        <v>10</v>
      </c>
      <c r="AG33" s="161">
        <f>COUNTIF(B33:Y36,$B$40)</f>
        <v>1</v>
      </c>
      <c r="AH33" s="161">
        <f>COUNTIF(B33:Y36,$B$41)</f>
        <v>3</v>
      </c>
    </row>
    <row r="34" spans="1:34" ht="21.75" customHeight="1" x14ac:dyDescent="0.2">
      <c r="A34" s="112"/>
      <c r="B34" s="58">
        <v>14</v>
      </c>
      <c r="C34" s="56" t="s">
        <v>28</v>
      </c>
      <c r="D34" s="55">
        <v>0</v>
      </c>
      <c r="E34" s="57">
        <v>0</v>
      </c>
      <c r="F34" s="56" t="s">
        <v>28</v>
      </c>
      <c r="G34" s="55">
        <v>0</v>
      </c>
      <c r="H34" s="57">
        <v>8</v>
      </c>
      <c r="I34" s="56" t="s">
        <v>28</v>
      </c>
      <c r="J34" s="55">
        <v>0</v>
      </c>
      <c r="K34" s="57">
        <v>4</v>
      </c>
      <c r="L34" s="56" t="s">
        <v>28</v>
      </c>
      <c r="M34" s="55">
        <v>0</v>
      </c>
      <c r="N34" s="57">
        <v>0</v>
      </c>
      <c r="O34" s="56" t="s">
        <v>28</v>
      </c>
      <c r="P34" s="55">
        <v>3</v>
      </c>
      <c r="Q34" s="57">
        <v>10</v>
      </c>
      <c r="R34" s="56" t="s">
        <v>28</v>
      </c>
      <c r="S34" s="55">
        <v>1</v>
      </c>
      <c r="T34" s="57">
        <v>14</v>
      </c>
      <c r="U34" s="56" t="s">
        <v>28</v>
      </c>
      <c r="V34" s="55">
        <v>2</v>
      </c>
      <c r="W34" s="123"/>
      <c r="X34" s="124"/>
      <c r="Y34" s="124"/>
      <c r="Z34" s="157"/>
      <c r="AA34" s="144"/>
      <c r="AB34" s="147"/>
      <c r="AC34" s="147"/>
      <c r="AD34" s="152"/>
      <c r="AE34" s="167"/>
      <c r="AF34" s="161"/>
      <c r="AG34" s="161"/>
      <c r="AH34" s="161"/>
    </row>
    <row r="35" spans="1:34" ht="21.75" customHeight="1" x14ac:dyDescent="0.2">
      <c r="A35" s="112"/>
      <c r="B35" s="135" t="s">
        <v>47</v>
      </c>
      <c r="C35" s="117"/>
      <c r="D35" s="118"/>
      <c r="E35" s="116" t="s">
        <v>48</v>
      </c>
      <c r="F35" s="117"/>
      <c r="G35" s="118"/>
      <c r="H35" s="116" t="s">
        <v>47</v>
      </c>
      <c r="I35" s="117"/>
      <c r="J35" s="118"/>
      <c r="K35" s="116" t="s">
        <v>47</v>
      </c>
      <c r="L35" s="117"/>
      <c r="M35" s="118"/>
      <c r="N35" s="116" t="s">
        <v>48</v>
      </c>
      <c r="O35" s="117"/>
      <c r="P35" s="118"/>
      <c r="Q35" s="116" t="s">
        <v>47</v>
      </c>
      <c r="R35" s="117"/>
      <c r="S35" s="118"/>
      <c r="T35" s="116" t="s">
        <v>47</v>
      </c>
      <c r="U35" s="117"/>
      <c r="V35" s="118"/>
      <c r="W35" s="123"/>
      <c r="X35" s="124"/>
      <c r="Y35" s="124"/>
      <c r="Z35" s="157"/>
      <c r="AA35" s="144"/>
      <c r="AB35" s="147"/>
      <c r="AC35" s="147"/>
      <c r="AD35" s="152"/>
      <c r="AE35" s="167"/>
      <c r="AF35" s="161"/>
      <c r="AG35" s="161"/>
      <c r="AH35" s="161"/>
    </row>
    <row r="36" spans="1:34" ht="21.75" customHeight="1" thickBot="1" x14ac:dyDescent="0.25">
      <c r="A36" s="138"/>
      <c r="B36" s="54">
        <v>5</v>
      </c>
      <c r="C36" s="52" t="s">
        <v>28</v>
      </c>
      <c r="D36" s="51">
        <v>0</v>
      </c>
      <c r="E36" s="53">
        <v>1</v>
      </c>
      <c r="F36" s="52" t="s">
        <v>28</v>
      </c>
      <c r="G36" s="51">
        <v>7</v>
      </c>
      <c r="H36" s="53">
        <v>6</v>
      </c>
      <c r="I36" s="52" t="s">
        <v>28</v>
      </c>
      <c r="J36" s="51">
        <v>0</v>
      </c>
      <c r="K36" s="53">
        <v>8</v>
      </c>
      <c r="L36" s="52" t="s">
        <v>28</v>
      </c>
      <c r="M36" s="51">
        <v>0</v>
      </c>
      <c r="N36" s="53">
        <v>1</v>
      </c>
      <c r="O36" s="52" t="s">
        <v>28</v>
      </c>
      <c r="P36" s="51">
        <v>2</v>
      </c>
      <c r="Q36" s="53">
        <v>6</v>
      </c>
      <c r="R36" s="52" t="s">
        <v>28</v>
      </c>
      <c r="S36" s="51">
        <v>0</v>
      </c>
      <c r="T36" s="53">
        <v>8</v>
      </c>
      <c r="U36" s="52" t="s">
        <v>28</v>
      </c>
      <c r="V36" s="51">
        <v>0</v>
      </c>
      <c r="W36" s="154"/>
      <c r="X36" s="155"/>
      <c r="Y36" s="155"/>
      <c r="Z36" s="158"/>
      <c r="AA36" s="159"/>
      <c r="AB36" s="150"/>
      <c r="AC36" s="150"/>
      <c r="AD36" s="153"/>
      <c r="AE36" s="168"/>
      <c r="AF36" s="161"/>
      <c r="AG36" s="161"/>
      <c r="AH36" s="161"/>
    </row>
    <row r="38" spans="1:34" x14ac:dyDescent="0.2">
      <c r="B38" s="50"/>
      <c r="AD38" s="73"/>
    </row>
    <row r="39" spans="1:34" hidden="1" x14ac:dyDescent="0.2">
      <c r="B39" s="50" t="s">
        <v>46</v>
      </c>
    </row>
    <row r="40" spans="1:34" hidden="1" x14ac:dyDescent="0.2">
      <c r="B40" s="50" t="s">
        <v>45</v>
      </c>
    </row>
    <row r="41" spans="1:34" hidden="1" x14ac:dyDescent="0.2">
      <c r="B41" s="50" t="s">
        <v>44</v>
      </c>
    </row>
    <row r="42" spans="1:34" hidden="1" x14ac:dyDescent="0.2"/>
  </sheetData>
  <mergeCells count="209">
    <mergeCell ref="AE33:AE36"/>
    <mergeCell ref="AF33:AF36"/>
    <mergeCell ref="AH5:AH8"/>
    <mergeCell ref="AF9:AF12"/>
    <mergeCell ref="AG9:AG12"/>
    <mergeCell ref="AH9:AH12"/>
    <mergeCell ref="AG33:AG36"/>
    <mergeCell ref="AH33:AH36"/>
    <mergeCell ref="AE5:AE8"/>
    <mergeCell ref="AE9:AE12"/>
    <mergeCell ref="AF13:AF16"/>
    <mergeCell ref="AE29:AE32"/>
    <mergeCell ref="AF29:AF32"/>
    <mergeCell ref="AG29:AG32"/>
    <mergeCell ref="AH29:AH32"/>
    <mergeCell ref="AH13:AH16"/>
    <mergeCell ref="AE25:AE28"/>
    <mergeCell ref="AH21:AH24"/>
    <mergeCell ref="AG17:AG20"/>
    <mergeCell ref="AH25:AH28"/>
    <mergeCell ref="AG13:AG16"/>
    <mergeCell ref="AE13:AE16"/>
    <mergeCell ref="AE17:AE20"/>
    <mergeCell ref="AE21:AE24"/>
    <mergeCell ref="Z5:Z8"/>
    <mergeCell ref="Z9:Z12"/>
    <mergeCell ref="AF5:AF8"/>
    <mergeCell ref="AG5:AG8"/>
    <mergeCell ref="AD9:AD12"/>
    <mergeCell ref="AC9:AC12"/>
    <mergeCell ref="Z13:Z16"/>
    <mergeCell ref="Z17:Z20"/>
    <mergeCell ref="AA17:AA20"/>
    <mergeCell ref="AB17:AB20"/>
    <mergeCell ref="AC17:AC20"/>
    <mergeCell ref="AD17:AD20"/>
    <mergeCell ref="AC13:AC16"/>
    <mergeCell ref="AD13:AD16"/>
    <mergeCell ref="AF17:AF20"/>
    <mergeCell ref="AA5:AA8"/>
    <mergeCell ref="AB5:AB8"/>
    <mergeCell ref="AC5:AC8"/>
    <mergeCell ref="AD5:AD8"/>
    <mergeCell ref="AA9:AA12"/>
    <mergeCell ref="AH17:AH20"/>
    <mergeCell ref="B29:D29"/>
    <mergeCell ref="K25:M25"/>
    <mergeCell ref="K27:M27"/>
    <mergeCell ref="B25:D25"/>
    <mergeCell ref="B27:D27"/>
    <mergeCell ref="Q25:S28"/>
    <mergeCell ref="Q23:S23"/>
    <mergeCell ref="T21:V21"/>
    <mergeCell ref="T23:V23"/>
    <mergeCell ref="E25:G25"/>
    <mergeCell ref="N25:P25"/>
    <mergeCell ref="N27:P27"/>
    <mergeCell ref="AA21:AA24"/>
    <mergeCell ref="AB21:AB24"/>
    <mergeCell ref="AA25:AA28"/>
    <mergeCell ref="W27:Y27"/>
    <mergeCell ref="AC21:AC24"/>
    <mergeCell ref="AD21:AD24"/>
    <mergeCell ref="AC25:AC28"/>
    <mergeCell ref="AD25:AD28"/>
    <mergeCell ref="AB25:AB28"/>
    <mergeCell ref="W23:Y23"/>
    <mergeCell ref="AA29:AA32"/>
    <mergeCell ref="A1:AE2"/>
    <mergeCell ref="AF25:AF28"/>
    <mergeCell ref="AG25:AG28"/>
    <mergeCell ref="W17:Y17"/>
    <mergeCell ref="W19:Y19"/>
    <mergeCell ref="W13:Y13"/>
    <mergeCell ref="AC29:AC32"/>
    <mergeCell ref="AF21:AF24"/>
    <mergeCell ref="AG21:AG24"/>
    <mergeCell ref="AD29:AD32"/>
    <mergeCell ref="AB29:AB32"/>
    <mergeCell ref="Z21:Z24"/>
    <mergeCell ref="Z25:Z28"/>
    <mergeCell ref="Z29:Z32"/>
    <mergeCell ref="W15:Y15"/>
    <mergeCell ref="W9:Y9"/>
    <mergeCell ref="W11:Y11"/>
    <mergeCell ref="T25:V25"/>
    <mergeCell ref="T27:V27"/>
    <mergeCell ref="N29:P29"/>
    <mergeCell ref="T29:V32"/>
    <mergeCell ref="AB9:AB12"/>
    <mergeCell ref="W4:Y4"/>
    <mergeCell ref="W21:Y21"/>
    <mergeCell ref="B33:D33"/>
    <mergeCell ref="B35:D35"/>
    <mergeCell ref="E33:G33"/>
    <mergeCell ref="E35:G35"/>
    <mergeCell ref="N31:P31"/>
    <mergeCell ref="Q29:S29"/>
    <mergeCell ref="Q31:S31"/>
    <mergeCell ref="W29:Y29"/>
    <mergeCell ref="W31:Y31"/>
    <mergeCell ref="B31:D31"/>
    <mergeCell ref="E29:G29"/>
    <mergeCell ref="E31:G31"/>
    <mergeCell ref="H29:J29"/>
    <mergeCell ref="H31:J31"/>
    <mergeCell ref="K29:M29"/>
    <mergeCell ref="K31:M31"/>
    <mergeCell ref="W25:Y25"/>
    <mergeCell ref="AC33:AC36"/>
    <mergeCell ref="AD33:AD36"/>
    <mergeCell ref="H35:J35"/>
    <mergeCell ref="K33:M33"/>
    <mergeCell ref="K35:M35"/>
    <mergeCell ref="N33:P33"/>
    <mergeCell ref="N35:P35"/>
    <mergeCell ref="Q33:S33"/>
    <mergeCell ref="Q35:S35"/>
    <mergeCell ref="T35:V35"/>
    <mergeCell ref="T33:V33"/>
    <mergeCell ref="H33:J33"/>
    <mergeCell ref="W33:Y36"/>
    <mergeCell ref="Z33:Z36"/>
    <mergeCell ref="AA33:AA36"/>
    <mergeCell ref="AB33:AB36"/>
    <mergeCell ref="N9:P9"/>
    <mergeCell ref="N11:P11"/>
    <mergeCell ref="K13:M13"/>
    <mergeCell ref="N13:P13"/>
    <mergeCell ref="W7:Y7"/>
    <mergeCell ref="N7:P7"/>
    <mergeCell ref="Q7:S7"/>
    <mergeCell ref="T7:V7"/>
    <mergeCell ref="Q9:S9"/>
    <mergeCell ref="Q11:S11"/>
    <mergeCell ref="T9:V9"/>
    <mergeCell ref="Q13:S13"/>
    <mergeCell ref="T11:V11"/>
    <mergeCell ref="K11:M11"/>
    <mergeCell ref="N4:P4"/>
    <mergeCell ref="Q4:S4"/>
    <mergeCell ref="T4:V4"/>
    <mergeCell ref="Q5:S5"/>
    <mergeCell ref="T5:V5"/>
    <mergeCell ref="T13:V13"/>
    <mergeCell ref="AA13:AA16"/>
    <mergeCell ref="AB13:AB16"/>
    <mergeCell ref="A29:A32"/>
    <mergeCell ref="H23:J23"/>
    <mergeCell ref="B21:D21"/>
    <mergeCell ref="B23:D23"/>
    <mergeCell ref="E21:G21"/>
    <mergeCell ref="E23:G23"/>
    <mergeCell ref="W5:Y5"/>
    <mergeCell ref="A21:A24"/>
    <mergeCell ref="A25:A28"/>
    <mergeCell ref="Q17:S17"/>
    <mergeCell ref="Q19:S19"/>
    <mergeCell ref="T17:V17"/>
    <mergeCell ref="T19:V19"/>
    <mergeCell ref="Q15:S15"/>
    <mergeCell ref="T15:V15"/>
    <mergeCell ref="Q21:S21"/>
    <mergeCell ref="A33:A36"/>
    <mergeCell ref="B4:D4"/>
    <mergeCell ref="E5:G5"/>
    <mergeCell ref="H5:J5"/>
    <mergeCell ref="K5:M5"/>
    <mergeCell ref="N5:P5"/>
    <mergeCell ref="B9:D9"/>
    <mergeCell ref="B11:D11"/>
    <mergeCell ref="H9:J9"/>
    <mergeCell ref="E7:G7"/>
    <mergeCell ref="H7:J7"/>
    <mergeCell ref="K7:M7"/>
    <mergeCell ref="B5:D8"/>
    <mergeCell ref="E9:G12"/>
    <mergeCell ref="N15:P15"/>
    <mergeCell ref="K21:M21"/>
    <mergeCell ref="K23:M23"/>
    <mergeCell ref="N17:P17"/>
    <mergeCell ref="N19:P19"/>
    <mergeCell ref="N21:P24"/>
    <mergeCell ref="E27:G27"/>
    <mergeCell ref="H25:J25"/>
    <mergeCell ref="H27:J27"/>
    <mergeCell ref="H21:J21"/>
    <mergeCell ref="A5:A8"/>
    <mergeCell ref="A9:A12"/>
    <mergeCell ref="A13:A16"/>
    <mergeCell ref="A17:A20"/>
    <mergeCell ref="H19:J19"/>
    <mergeCell ref="K15:M15"/>
    <mergeCell ref="H17:J17"/>
    <mergeCell ref="E4:G4"/>
    <mergeCell ref="H4:J4"/>
    <mergeCell ref="K4:M4"/>
    <mergeCell ref="H13:J16"/>
    <mergeCell ref="K17:M20"/>
    <mergeCell ref="H11:J11"/>
    <mergeCell ref="K9:M9"/>
    <mergeCell ref="B13:D13"/>
    <mergeCell ref="B15:D15"/>
    <mergeCell ref="E13:G13"/>
    <mergeCell ref="E15:G15"/>
    <mergeCell ref="B17:D17"/>
    <mergeCell ref="B19:D19"/>
    <mergeCell ref="E17:G17"/>
    <mergeCell ref="E19:G19"/>
  </mergeCells>
  <phoneticPr fontId="1"/>
  <dataValidations count="1">
    <dataValidation type="list" allowBlank="1" showInputMessage="1" showErrorMessage="1" sqref="W29:Y29 B35:V35 B33:V33 B31:S31 B29:S29 T25:Y25 T27:Y27 Q21:Y21 Q23:Y23 B27:P27 B25:P25 B23:M23 B21:M21 N17:Y17 N19:Y19 K13:Y13 K15:Y15 B19:J19 B17:J17 B15:G15 B13:G13 H11:Y11 H9:Y9 E7:Y7 W31:Y31 B11:D11 B9:D9 E5:Y5" xr:uid="{00000000-0002-0000-0A00-000000000000}">
      <formula1>$B$38:$B$41</formula1>
    </dataValidation>
  </dataValidations>
  <printOptions horizontalCentered="1"/>
  <pageMargins left="0.51181102362204722" right="0.51181102362204722" top="0.35433070866141736" bottom="0.35433070866141736" header="0.31496062992125984" footer="0.31496062992125984"/>
  <pageSetup paperSize="9" scale="68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  <pageSetUpPr fitToPage="1"/>
  </sheetPr>
  <dimension ref="A1:U23"/>
  <sheetViews>
    <sheetView topLeftCell="A6" zoomScale="75" zoomScaleNormal="75" workbookViewId="0">
      <selection activeCell="G22" sqref="G22"/>
    </sheetView>
  </sheetViews>
  <sheetFormatPr defaultRowHeight="13.2" x14ac:dyDescent="0.2"/>
  <cols>
    <col min="1" max="1" width="4.88671875" customWidth="1"/>
    <col min="3" max="3" width="25.77734375" customWidth="1"/>
    <col min="4" max="4" width="5.5546875" customWidth="1"/>
    <col min="5" max="5" width="25.77734375" customWidth="1"/>
    <col min="6" max="6" width="20.77734375" customWidth="1"/>
    <col min="7" max="7" width="25.77734375" customWidth="1"/>
    <col min="8" max="8" width="5.5546875" customWidth="1"/>
    <col min="9" max="9" width="25.77734375" customWidth="1"/>
    <col min="10" max="10" width="20.77734375" customWidth="1"/>
    <col min="11" max="11" width="4.88671875" customWidth="1"/>
    <col min="13" max="13" width="14.44140625" bestFit="1" customWidth="1"/>
    <col min="14" max="14" width="10.5546875" bestFit="1" customWidth="1"/>
  </cols>
  <sheetData>
    <row r="1" spans="1:21" ht="41.4" customHeight="1" x14ac:dyDescent="0.2">
      <c r="A1" s="1"/>
      <c r="B1" s="75" t="s">
        <v>19</v>
      </c>
      <c r="C1" s="76"/>
      <c r="D1" s="76"/>
      <c r="E1" s="76"/>
      <c r="F1" s="76"/>
      <c r="G1" s="76"/>
      <c r="H1" s="76"/>
      <c r="I1" s="76"/>
      <c r="J1" s="20"/>
      <c r="K1" s="1"/>
      <c r="U1">
        <v>60</v>
      </c>
    </row>
    <row r="2" spans="1:21" ht="19.95" customHeight="1" x14ac:dyDescent="0.2">
      <c r="A2" s="1"/>
      <c r="B2" s="2"/>
      <c r="C2" s="1"/>
      <c r="D2" s="1"/>
      <c r="E2" s="1"/>
      <c r="F2" s="1"/>
      <c r="G2" s="1"/>
      <c r="H2" s="1"/>
      <c r="I2" s="1"/>
      <c r="J2" s="1"/>
      <c r="K2" s="1"/>
      <c r="U2">
        <v>45</v>
      </c>
    </row>
    <row r="3" spans="1:21" ht="19.95" customHeight="1" x14ac:dyDescent="0.2">
      <c r="A3" s="1"/>
      <c r="B3" s="3" t="s">
        <v>0</v>
      </c>
      <c r="C3" s="4" t="s">
        <v>7</v>
      </c>
      <c r="D3" s="1"/>
      <c r="E3" s="1"/>
      <c r="F3" s="1"/>
      <c r="G3" s="1"/>
      <c r="H3" s="1"/>
      <c r="I3" s="21" t="s">
        <v>43</v>
      </c>
      <c r="J3" s="1"/>
      <c r="K3" s="1"/>
    </row>
    <row r="4" spans="1:21" ht="19.95" customHeight="1" x14ac:dyDescent="0.2">
      <c r="A4" s="1"/>
      <c r="B4" s="3"/>
      <c r="C4" s="74"/>
      <c r="D4" s="74"/>
      <c r="E4" s="1"/>
      <c r="F4" s="1"/>
      <c r="G4" s="17"/>
      <c r="H4" s="1"/>
      <c r="I4" s="1"/>
      <c r="J4" s="1"/>
      <c r="K4" s="1"/>
    </row>
    <row r="5" spans="1:21" ht="19.95" customHeight="1" thickBot="1" x14ac:dyDescent="0.25">
      <c r="A5" s="1" t="s">
        <v>8</v>
      </c>
      <c r="B5" s="1"/>
      <c r="C5" s="5"/>
      <c r="D5" s="1"/>
      <c r="E5" s="1"/>
      <c r="F5" s="1"/>
      <c r="G5" s="1" t="s">
        <v>9</v>
      </c>
      <c r="H5" s="1"/>
      <c r="I5" s="1"/>
      <c r="J5" s="1"/>
      <c r="K5" s="1"/>
    </row>
    <row r="6" spans="1:21" ht="40.049999999999997" customHeight="1" x14ac:dyDescent="0.2">
      <c r="A6" s="77" t="s">
        <v>1</v>
      </c>
      <c r="B6" s="78"/>
      <c r="C6" s="92" t="s">
        <v>3</v>
      </c>
      <c r="D6" s="93"/>
      <c r="E6" s="93"/>
      <c r="F6" s="84" t="s">
        <v>21</v>
      </c>
      <c r="G6" s="93" t="s">
        <v>4</v>
      </c>
      <c r="H6" s="93"/>
      <c r="I6" s="96"/>
      <c r="J6" s="84" t="s">
        <v>21</v>
      </c>
      <c r="K6" s="1"/>
    </row>
    <row r="7" spans="1:21" ht="40.049999999999997" customHeight="1" thickBot="1" x14ac:dyDescent="0.25">
      <c r="A7" s="79"/>
      <c r="B7" s="80"/>
      <c r="C7" s="94"/>
      <c r="D7" s="95"/>
      <c r="E7" s="95"/>
      <c r="F7" s="85"/>
      <c r="G7" s="95"/>
      <c r="H7" s="95"/>
      <c r="I7" s="97"/>
      <c r="J7" s="85"/>
      <c r="K7" s="1"/>
    </row>
    <row r="8" spans="1:21" ht="40.049999999999997" customHeight="1" x14ac:dyDescent="0.2">
      <c r="A8" s="98">
        <v>1</v>
      </c>
      <c r="B8" s="6">
        <v>0.41666666666666669</v>
      </c>
      <c r="C8" s="29"/>
      <c r="D8" s="30" t="s">
        <v>2</v>
      </c>
      <c r="E8" s="31"/>
      <c r="F8" s="86" t="str">
        <f>M14</f>
        <v>利尻サッカー少年団</v>
      </c>
      <c r="G8" s="31"/>
      <c r="H8" s="30" t="s">
        <v>2</v>
      </c>
      <c r="I8" s="32"/>
      <c r="J8" s="86" t="str">
        <f>M12</f>
        <v>稚内ジョゴリオSC</v>
      </c>
      <c r="K8" s="1"/>
      <c r="L8" s="42" t="s">
        <v>89</v>
      </c>
      <c r="M8" s="40" t="s">
        <v>81</v>
      </c>
      <c r="N8" s="41"/>
      <c r="O8" s="42">
        <f>COUNTIF($C$8:$J$17,M8)</f>
        <v>2</v>
      </c>
    </row>
    <row r="9" spans="1:21" ht="40.049999999999997" customHeight="1" x14ac:dyDescent="0.3">
      <c r="A9" s="99"/>
      <c r="B9" s="8"/>
      <c r="C9" s="9" t="str">
        <f>M8</f>
        <v>CRECER稚内</v>
      </c>
      <c r="D9" s="7" t="s">
        <v>5</v>
      </c>
      <c r="E9" s="10" t="s">
        <v>80</v>
      </c>
      <c r="F9" s="87"/>
      <c r="G9" s="10" t="str">
        <f>M9</f>
        <v>名寄SC-A</v>
      </c>
      <c r="H9" s="7" t="s">
        <v>5</v>
      </c>
      <c r="I9" s="11" t="str">
        <f>M10</f>
        <v>浜頓別サッカー少年団</v>
      </c>
      <c r="J9" s="87"/>
      <c r="K9" s="1"/>
      <c r="L9" s="42" t="s">
        <v>90</v>
      </c>
      <c r="M9" s="40" t="s">
        <v>84</v>
      </c>
      <c r="N9" s="41"/>
      <c r="O9" s="42">
        <f t="shared" ref="O9:O15" si="0">COUNTIF($C$8:$J$17,M9)</f>
        <v>2</v>
      </c>
    </row>
    <row r="10" spans="1:21" ht="40.049999999999997" customHeight="1" x14ac:dyDescent="0.2">
      <c r="A10" s="100">
        <v>2</v>
      </c>
      <c r="B10" s="12">
        <f>TIME(HOUR(B8), MINUTE(B8)+($U$1),SECOND(B8))</f>
        <v>0.45833333333333331</v>
      </c>
      <c r="C10" s="33"/>
      <c r="D10" s="34" t="s">
        <v>2</v>
      </c>
      <c r="E10" s="35"/>
      <c r="F10" s="88" t="str">
        <f>M11</f>
        <v>SSB</v>
      </c>
      <c r="G10" s="35"/>
      <c r="H10" s="34" t="s">
        <v>2</v>
      </c>
      <c r="I10" s="36"/>
      <c r="J10" s="88" t="str">
        <f>M10</f>
        <v>浜頓別サッカー少年団</v>
      </c>
      <c r="K10" s="1"/>
      <c r="L10" s="42" t="s">
        <v>91</v>
      </c>
      <c r="M10" s="40" t="s">
        <v>82</v>
      </c>
      <c r="N10" s="41"/>
      <c r="O10" s="42">
        <f t="shared" si="0"/>
        <v>2</v>
      </c>
    </row>
    <row r="11" spans="1:21" ht="40.049999999999997" customHeight="1" x14ac:dyDescent="0.3">
      <c r="A11" s="101"/>
      <c r="B11" s="13"/>
      <c r="C11" s="14" t="str">
        <f>M12</f>
        <v>稚内ジョゴリオSC</v>
      </c>
      <c r="D11" s="19" t="s">
        <v>5</v>
      </c>
      <c r="E11" s="15" t="str">
        <f>M15</f>
        <v>道北チャレンジ</v>
      </c>
      <c r="F11" s="89"/>
      <c r="G11" s="15" t="str">
        <f>M13</f>
        <v>名寄SC-B</v>
      </c>
      <c r="H11" s="19" t="s">
        <v>5</v>
      </c>
      <c r="I11" s="16" t="str">
        <f>M14</f>
        <v>利尻サッカー少年団</v>
      </c>
      <c r="J11" s="89"/>
      <c r="K11" s="1"/>
      <c r="L11" s="42" t="s">
        <v>92</v>
      </c>
      <c r="M11" s="40" t="s">
        <v>66</v>
      </c>
      <c r="N11" s="41"/>
      <c r="O11" s="42">
        <f t="shared" si="0"/>
        <v>2</v>
      </c>
    </row>
    <row r="12" spans="1:21" ht="40.049999999999997" customHeight="1" x14ac:dyDescent="0.2">
      <c r="A12" s="102">
        <v>3</v>
      </c>
      <c r="B12" s="12">
        <f t="shared" ref="B12" si="1">TIME(HOUR(B10), MINUTE(B10)+($U$1),SECOND(B10))</f>
        <v>0.5</v>
      </c>
      <c r="C12" s="37"/>
      <c r="D12" s="30" t="s">
        <v>2</v>
      </c>
      <c r="E12" s="38"/>
      <c r="F12" s="90" t="str">
        <f>M15</f>
        <v>道北チャレンジ</v>
      </c>
      <c r="G12" s="38"/>
      <c r="H12" s="30" t="s">
        <v>2</v>
      </c>
      <c r="I12" s="39"/>
      <c r="J12" s="90" t="str">
        <f>M13</f>
        <v>名寄SC-B</v>
      </c>
      <c r="K12" s="1"/>
      <c r="L12" s="42" t="s">
        <v>93</v>
      </c>
      <c r="M12" s="40" t="s">
        <v>88</v>
      </c>
      <c r="N12" s="41"/>
      <c r="O12" s="42">
        <f t="shared" si="0"/>
        <v>2</v>
      </c>
    </row>
    <row r="13" spans="1:21" ht="40.049999999999997" customHeight="1" x14ac:dyDescent="0.3">
      <c r="A13" s="99"/>
      <c r="B13" s="13"/>
      <c r="C13" s="43" t="s">
        <v>35</v>
      </c>
      <c r="D13" s="7" t="s">
        <v>5</v>
      </c>
      <c r="E13" s="44" t="s">
        <v>36</v>
      </c>
      <c r="F13" s="87"/>
      <c r="G13" s="43" t="s">
        <v>37</v>
      </c>
      <c r="H13" s="7" t="s">
        <v>5</v>
      </c>
      <c r="I13" s="44" t="s">
        <v>38</v>
      </c>
      <c r="J13" s="87"/>
      <c r="K13" s="1"/>
      <c r="L13" s="42" t="s">
        <v>94</v>
      </c>
      <c r="M13" s="40" t="s">
        <v>85</v>
      </c>
      <c r="N13" s="41"/>
      <c r="O13" s="42">
        <f t="shared" si="0"/>
        <v>2</v>
      </c>
    </row>
    <row r="14" spans="1:21" ht="40.049999999999997" customHeight="1" x14ac:dyDescent="0.2">
      <c r="A14" s="100">
        <v>4</v>
      </c>
      <c r="B14" s="12">
        <f t="shared" ref="B14" si="2">TIME(HOUR(B12), MINUTE(B12)+($U$1),SECOND(B12))</f>
        <v>0.54166666666666663</v>
      </c>
      <c r="C14" s="33"/>
      <c r="D14" s="34" t="s">
        <v>2</v>
      </c>
      <c r="E14" s="35"/>
      <c r="F14" s="88" t="str">
        <f>M8</f>
        <v>CRECER稚内</v>
      </c>
      <c r="G14" s="35"/>
      <c r="H14" s="34" t="s">
        <v>2</v>
      </c>
      <c r="I14" s="36"/>
      <c r="J14" s="88" t="str">
        <f>M9</f>
        <v>名寄SC-A</v>
      </c>
      <c r="K14" s="1"/>
      <c r="L14" s="42" t="s">
        <v>95</v>
      </c>
      <c r="M14" s="40" t="s">
        <v>12</v>
      </c>
      <c r="N14" s="41"/>
      <c r="O14" s="42">
        <f t="shared" si="0"/>
        <v>2</v>
      </c>
    </row>
    <row r="15" spans="1:21" ht="40.049999999999997" customHeight="1" x14ac:dyDescent="0.3">
      <c r="A15" s="101"/>
      <c r="B15" s="13"/>
      <c r="C15" s="45" t="s">
        <v>39</v>
      </c>
      <c r="D15" s="19" t="s">
        <v>5</v>
      </c>
      <c r="E15" s="46" t="s">
        <v>40</v>
      </c>
      <c r="F15" s="89"/>
      <c r="G15" s="47" t="s">
        <v>41</v>
      </c>
      <c r="H15" s="19" t="s">
        <v>5</v>
      </c>
      <c r="I15" s="48" t="s">
        <v>42</v>
      </c>
      <c r="J15" s="89"/>
      <c r="K15" s="1"/>
      <c r="L15" s="42" t="s">
        <v>96</v>
      </c>
      <c r="M15" s="40" t="s">
        <v>17</v>
      </c>
      <c r="N15" s="41"/>
      <c r="O15" s="42">
        <f t="shared" si="0"/>
        <v>2</v>
      </c>
    </row>
    <row r="16" spans="1:21" ht="40.049999999999997" customHeight="1" x14ac:dyDescent="0.2">
      <c r="A16" s="102">
        <v>5</v>
      </c>
      <c r="B16" s="12">
        <f t="shared" ref="B16" si="3">TIME(HOUR(B14), MINUTE(B14)+($U$1),SECOND(B14))</f>
        <v>0.58333333333333337</v>
      </c>
      <c r="C16" s="37"/>
      <c r="D16" s="30"/>
      <c r="E16" s="38"/>
      <c r="F16" s="90"/>
      <c r="G16" s="38"/>
      <c r="H16" s="30"/>
      <c r="I16" s="39"/>
      <c r="J16" s="90"/>
      <c r="K16" s="1"/>
      <c r="M16" s="18"/>
    </row>
    <row r="17" spans="1:13" ht="40.049999999999997" customHeight="1" thickBot="1" x14ac:dyDescent="0.35">
      <c r="A17" s="103"/>
      <c r="B17" s="13"/>
      <c r="C17" s="9"/>
      <c r="D17" s="7"/>
      <c r="E17" s="10"/>
      <c r="F17" s="91"/>
      <c r="G17" s="10"/>
      <c r="H17" s="7"/>
      <c r="I17" s="11"/>
      <c r="J17" s="91"/>
      <c r="K17" s="1"/>
      <c r="M17" s="18"/>
    </row>
    <row r="18" spans="1:13" ht="40.049999999999997" customHeight="1" thickBot="1" x14ac:dyDescent="0.25">
      <c r="A18" s="81" t="s">
        <v>32</v>
      </c>
      <c r="B18" s="82"/>
      <c r="C18" s="82"/>
      <c r="D18" s="82"/>
      <c r="E18" s="82"/>
      <c r="F18" s="82"/>
      <c r="G18" s="82"/>
      <c r="H18" s="82"/>
      <c r="I18" s="82"/>
      <c r="J18" s="83"/>
      <c r="K18" s="1"/>
    </row>
    <row r="19" spans="1:13" ht="15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3" ht="15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3" ht="15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3" spans="1:13" ht="15" x14ac:dyDescent="0.2">
      <c r="A23" s="1"/>
    </row>
  </sheetData>
  <mergeCells count="23">
    <mergeCell ref="B1:I1"/>
    <mergeCell ref="C4:D4"/>
    <mergeCell ref="A6:B7"/>
    <mergeCell ref="C6:E7"/>
    <mergeCell ref="F6:F7"/>
    <mergeCell ref="G6:I7"/>
    <mergeCell ref="J6:J7"/>
    <mergeCell ref="A8:A9"/>
    <mergeCell ref="F8:F9"/>
    <mergeCell ref="J8:J9"/>
    <mergeCell ref="A10:A11"/>
    <mergeCell ref="F10:F11"/>
    <mergeCell ref="J10:J11"/>
    <mergeCell ref="A16:A17"/>
    <mergeCell ref="F16:F17"/>
    <mergeCell ref="J16:J17"/>
    <mergeCell ref="A18:J18"/>
    <mergeCell ref="A12:A13"/>
    <mergeCell ref="F12:F13"/>
    <mergeCell ref="J12:J13"/>
    <mergeCell ref="A14:A15"/>
    <mergeCell ref="F14:F15"/>
    <mergeCell ref="J14:J15"/>
  </mergeCells>
  <phoneticPr fontId="1"/>
  <pageMargins left="0.70866141732283472" right="0" top="0.74803149606299213" bottom="0.74803149606299213" header="0.31496062992125984" footer="0.31496062992125984"/>
  <pageSetup paperSize="9" scale="81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23"/>
  <sheetViews>
    <sheetView zoomScale="75" zoomScaleNormal="75" workbookViewId="0">
      <selection activeCell="AJ23" sqref="AJ23"/>
    </sheetView>
  </sheetViews>
  <sheetFormatPr defaultRowHeight="13.2" x14ac:dyDescent="0.2"/>
  <cols>
    <col min="1" max="1" width="4.88671875" customWidth="1"/>
    <col min="3" max="3" width="25.77734375" customWidth="1"/>
    <col min="4" max="4" width="5.5546875" customWidth="1"/>
    <col min="5" max="5" width="25.77734375" customWidth="1"/>
    <col min="6" max="6" width="20.77734375" customWidth="1"/>
    <col min="7" max="7" width="25.77734375" customWidth="1"/>
    <col min="8" max="8" width="5.5546875" customWidth="1"/>
    <col min="9" max="9" width="25.77734375" customWidth="1"/>
    <col min="10" max="10" width="20.77734375" customWidth="1"/>
    <col min="11" max="11" width="4.88671875" customWidth="1"/>
    <col min="13" max="13" width="14.44140625" bestFit="1" customWidth="1"/>
    <col min="14" max="14" width="10.5546875" bestFit="1" customWidth="1"/>
  </cols>
  <sheetData>
    <row r="1" spans="1:21" ht="41.4" customHeight="1" x14ac:dyDescent="0.2">
      <c r="A1" s="1"/>
      <c r="B1" s="75" t="s">
        <v>19</v>
      </c>
      <c r="C1" s="76"/>
      <c r="D1" s="76"/>
      <c r="E1" s="76"/>
      <c r="F1" s="76"/>
      <c r="G1" s="76"/>
      <c r="H1" s="76"/>
      <c r="I1" s="76"/>
      <c r="J1" s="20"/>
      <c r="K1" s="1"/>
      <c r="U1">
        <v>60</v>
      </c>
    </row>
    <row r="2" spans="1:21" ht="19.95" customHeight="1" x14ac:dyDescent="0.2">
      <c r="A2" s="1"/>
      <c r="B2" s="2"/>
      <c r="C2" s="1"/>
      <c r="D2" s="1"/>
      <c r="E2" s="1"/>
      <c r="F2" s="1"/>
      <c r="G2" s="1"/>
      <c r="H2" s="1"/>
      <c r="I2" s="1"/>
      <c r="J2" s="1"/>
      <c r="K2" s="1"/>
      <c r="U2">
        <v>45</v>
      </c>
    </row>
    <row r="3" spans="1:21" ht="19.95" customHeight="1" x14ac:dyDescent="0.2">
      <c r="A3" s="1"/>
      <c r="B3" s="3" t="s">
        <v>0</v>
      </c>
      <c r="C3" s="4" t="s">
        <v>7</v>
      </c>
      <c r="D3" s="1"/>
      <c r="E3" s="1"/>
      <c r="F3" s="1"/>
      <c r="G3" s="1"/>
      <c r="H3" s="1"/>
      <c r="I3" s="21" t="s">
        <v>22</v>
      </c>
      <c r="J3" s="1"/>
      <c r="K3" s="1"/>
    </row>
    <row r="4" spans="1:21" ht="19.95" customHeight="1" x14ac:dyDescent="0.2">
      <c r="A4" s="1"/>
      <c r="B4" s="3"/>
      <c r="C4" s="74"/>
      <c r="D4" s="74"/>
      <c r="E4" s="1"/>
      <c r="F4" s="1"/>
      <c r="G4" s="17"/>
      <c r="H4" s="1"/>
      <c r="I4" s="1"/>
      <c r="J4" s="1"/>
      <c r="K4" s="1"/>
    </row>
    <row r="5" spans="1:21" ht="19.95" customHeight="1" thickBot="1" x14ac:dyDescent="0.25">
      <c r="A5" s="1" t="s">
        <v>8</v>
      </c>
      <c r="B5" s="1"/>
      <c r="C5" s="5"/>
      <c r="D5" s="1"/>
      <c r="E5" s="1"/>
      <c r="F5" s="1"/>
      <c r="G5" s="1" t="s">
        <v>9</v>
      </c>
      <c r="H5" s="1"/>
      <c r="I5" s="1"/>
      <c r="J5" s="1"/>
      <c r="K5" s="1"/>
    </row>
    <row r="6" spans="1:21" ht="40.049999999999997" customHeight="1" x14ac:dyDescent="0.2">
      <c r="A6" s="77" t="s">
        <v>1</v>
      </c>
      <c r="B6" s="78"/>
      <c r="C6" s="92" t="s">
        <v>3</v>
      </c>
      <c r="D6" s="93"/>
      <c r="E6" s="93"/>
      <c r="F6" s="84" t="s">
        <v>21</v>
      </c>
      <c r="G6" s="93" t="s">
        <v>4</v>
      </c>
      <c r="H6" s="93"/>
      <c r="I6" s="96"/>
      <c r="J6" s="84" t="s">
        <v>21</v>
      </c>
      <c r="K6" s="1"/>
    </row>
    <row r="7" spans="1:21" ht="40.049999999999997" customHeight="1" thickBot="1" x14ac:dyDescent="0.25">
      <c r="A7" s="79"/>
      <c r="B7" s="80"/>
      <c r="C7" s="94"/>
      <c r="D7" s="95"/>
      <c r="E7" s="95"/>
      <c r="F7" s="85"/>
      <c r="G7" s="95"/>
      <c r="H7" s="95"/>
      <c r="I7" s="97"/>
      <c r="J7" s="85"/>
      <c r="K7" s="1"/>
    </row>
    <row r="8" spans="1:21" ht="40.049999999999997" customHeight="1" x14ac:dyDescent="0.2">
      <c r="A8" s="98">
        <v>1</v>
      </c>
      <c r="B8" s="6">
        <v>0.45833333333333331</v>
      </c>
      <c r="C8" s="29">
        <v>9</v>
      </c>
      <c r="D8" s="30" t="s">
        <v>2</v>
      </c>
      <c r="E8" s="31">
        <v>0</v>
      </c>
      <c r="F8" s="86" t="str">
        <f>M14</f>
        <v>名寄SC-B</v>
      </c>
      <c r="G8" s="31">
        <v>0</v>
      </c>
      <c r="H8" s="30" t="s">
        <v>2</v>
      </c>
      <c r="I8" s="32">
        <v>8</v>
      </c>
      <c r="J8" s="86" t="str">
        <f>M12</f>
        <v>SSB</v>
      </c>
      <c r="K8" s="1"/>
      <c r="M8" s="22" t="s">
        <v>10</v>
      </c>
      <c r="N8" s="23"/>
      <c r="O8" s="28">
        <f>COUNTIF($C$8:$J$17,M8)</f>
        <v>3</v>
      </c>
    </row>
    <row r="9" spans="1:21" ht="40.049999999999997" customHeight="1" x14ac:dyDescent="0.3">
      <c r="A9" s="99"/>
      <c r="B9" s="8"/>
      <c r="C9" s="9" t="str">
        <f>M11</f>
        <v>CRECER稚内</v>
      </c>
      <c r="D9" s="7" t="s">
        <v>5</v>
      </c>
      <c r="E9" s="10" t="str">
        <f>M15</f>
        <v>道北チャレンジ</v>
      </c>
      <c r="F9" s="87"/>
      <c r="G9" s="10" t="str">
        <f>M8</f>
        <v>浜頓別サッカー少年団</v>
      </c>
      <c r="H9" s="7" t="s">
        <v>5</v>
      </c>
      <c r="I9" s="11" t="str">
        <f>M13</f>
        <v>名寄SC-A</v>
      </c>
      <c r="J9" s="87"/>
      <c r="K9" s="1"/>
      <c r="M9" s="24" t="s">
        <v>11</v>
      </c>
      <c r="N9" s="25"/>
      <c r="O9" s="28">
        <f t="shared" ref="O9:O15" si="0">COUNTIF($C$8:$J$17,M9)</f>
        <v>3</v>
      </c>
    </row>
    <row r="10" spans="1:21" ht="40.049999999999997" customHeight="1" x14ac:dyDescent="0.2">
      <c r="A10" s="100">
        <v>2</v>
      </c>
      <c r="B10" s="12">
        <f>TIME(HOUR(B8), MINUTE(B8)+($U$1),SECOND(B8))</f>
        <v>0.5</v>
      </c>
      <c r="C10" s="33">
        <v>0</v>
      </c>
      <c r="D10" s="34" t="s">
        <v>2</v>
      </c>
      <c r="E10" s="35">
        <v>4</v>
      </c>
      <c r="F10" s="88" t="str">
        <f>M11</f>
        <v>CRECER稚内</v>
      </c>
      <c r="G10" s="35">
        <v>1</v>
      </c>
      <c r="H10" s="34" t="s">
        <v>2</v>
      </c>
      <c r="I10" s="36">
        <v>0</v>
      </c>
      <c r="J10" s="88" t="str">
        <f>M9</f>
        <v>稚内ジョゴリオSC</v>
      </c>
      <c r="K10" s="1"/>
      <c r="M10" s="24" t="s">
        <v>12</v>
      </c>
      <c r="N10" s="25"/>
      <c r="O10" s="28">
        <f t="shared" si="0"/>
        <v>3</v>
      </c>
    </row>
    <row r="11" spans="1:21" ht="40.049999999999997" customHeight="1" x14ac:dyDescent="0.3">
      <c r="A11" s="101"/>
      <c r="B11" s="13"/>
      <c r="C11" s="14" t="str">
        <f>M8</f>
        <v>浜頓別サッカー少年団</v>
      </c>
      <c r="D11" s="19" t="s">
        <v>5</v>
      </c>
      <c r="E11" s="15" t="str">
        <f>M12</f>
        <v>SSB</v>
      </c>
      <c r="F11" s="89"/>
      <c r="G11" s="15" t="str">
        <f>M10</f>
        <v>利尻サッカー少年団</v>
      </c>
      <c r="H11" s="19" t="s">
        <v>5</v>
      </c>
      <c r="I11" s="16" t="str">
        <f>M14</f>
        <v>名寄SC-B</v>
      </c>
      <c r="J11" s="89"/>
      <c r="K11" s="1"/>
      <c r="M11" s="24" t="s">
        <v>13</v>
      </c>
      <c r="N11" s="25"/>
      <c r="O11" s="28">
        <f t="shared" si="0"/>
        <v>3</v>
      </c>
    </row>
    <row r="12" spans="1:21" ht="40.049999999999997" customHeight="1" x14ac:dyDescent="0.2">
      <c r="A12" s="102">
        <v>3</v>
      </c>
      <c r="B12" s="12">
        <f t="shared" ref="B12" si="1">TIME(HOUR(B10), MINUTE(B10)+($U$1),SECOND(B10))</f>
        <v>0.54166666666666663</v>
      </c>
      <c r="C12" s="37">
        <v>0</v>
      </c>
      <c r="D12" s="30" t="s">
        <v>2</v>
      </c>
      <c r="E12" s="38">
        <v>11</v>
      </c>
      <c r="F12" s="90" t="str">
        <f>M15</f>
        <v>道北チャレンジ</v>
      </c>
      <c r="G12" s="38">
        <v>7</v>
      </c>
      <c r="H12" s="30" t="s">
        <v>2</v>
      </c>
      <c r="I12" s="39">
        <v>0</v>
      </c>
      <c r="J12" s="90" t="str">
        <f>M10</f>
        <v>利尻サッカー少年団</v>
      </c>
      <c r="K12" s="1"/>
      <c r="M12" s="24" t="s">
        <v>14</v>
      </c>
      <c r="N12" s="25"/>
      <c r="O12" s="28">
        <f t="shared" si="0"/>
        <v>3</v>
      </c>
    </row>
    <row r="13" spans="1:21" ht="40.049999999999997" customHeight="1" x14ac:dyDescent="0.3">
      <c r="A13" s="99"/>
      <c r="B13" s="13"/>
      <c r="C13" s="9" t="str">
        <f>M9</f>
        <v>稚内ジョゴリオSC</v>
      </c>
      <c r="D13" s="7" t="s">
        <v>5</v>
      </c>
      <c r="E13" s="10" t="str">
        <f>M13</f>
        <v>名寄SC-A</v>
      </c>
      <c r="F13" s="87"/>
      <c r="G13" s="10" t="str">
        <f>M11</f>
        <v>CRECER稚内</v>
      </c>
      <c r="H13" s="7" t="s">
        <v>5</v>
      </c>
      <c r="I13" s="11" t="str">
        <f>M14</f>
        <v>名寄SC-B</v>
      </c>
      <c r="J13" s="87"/>
      <c r="K13" s="1"/>
      <c r="M13" s="24" t="s">
        <v>15</v>
      </c>
      <c r="N13" s="25"/>
      <c r="O13" s="28">
        <f t="shared" si="0"/>
        <v>3</v>
      </c>
    </row>
    <row r="14" spans="1:21" ht="40.049999999999997" customHeight="1" x14ac:dyDescent="0.2">
      <c r="A14" s="100">
        <v>4</v>
      </c>
      <c r="B14" s="12">
        <f t="shared" ref="B14" si="2">TIME(HOUR(B12), MINUTE(B12)+($U$1),SECOND(B12))</f>
        <v>0.58333333333333337</v>
      </c>
      <c r="C14" s="33">
        <v>5</v>
      </c>
      <c r="D14" s="34" t="s">
        <v>2</v>
      </c>
      <c r="E14" s="35">
        <v>0</v>
      </c>
      <c r="F14" s="88" t="str">
        <f>M13</f>
        <v>名寄SC-A</v>
      </c>
      <c r="G14" s="35">
        <v>0</v>
      </c>
      <c r="H14" s="34" t="s">
        <v>2</v>
      </c>
      <c r="I14" s="36">
        <v>8</v>
      </c>
      <c r="J14" s="88" t="str">
        <f>M8</f>
        <v>浜頓別サッカー少年団</v>
      </c>
      <c r="K14" s="1"/>
      <c r="M14" s="24" t="s">
        <v>16</v>
      </c>
      <c r="N14" s="25"/>
      <c r="O14" s="28">
        <f t="shared" si="0"/>
        <v>3</v>
      </c>
    </row>
    <row r="15" spans="1:21" ht="40.049999999999997" customHeight="1" x14ac:dyDescent="0.3">
      <c r="A15" s="101"/>
      <c r="B15" s="13"/>
      <c r="C15" s="14" t="str">
        <f>M9</f>
        <v>稚内ジョゴリオSC</v>
      </c>
      <c r="D15" s="19" t="s">
        <v>5</v>
      </c>
      <c r="E15" s="15" t="str">
        <f>M15</f>
        <v>道北チャレンジ</v>
      </c>
      <c r="F15" s="89"/>
      <c r="G15" s="15" t="str">
        <f>M10</f>
        <v>利尻サッカー少年団</v>
      </c>
      <c r="H15" s="19" t="s">
        <v>5</v>
      </c>
      <c r="I15" s="16" t="str">
        <f>M12</f>
        <v>SSB</v>
      </c>
      <c r="J15" s="89"/>
      <c r="K15" s="1"/>
      <c r="M15" s="26" t="s">
        <v>17</v>
      </c>
      <c r="N15" s="27"/>
      <c r="O15" s="28">
        <f t="shared" si="0"/>
        <v>3</v>
      </c>
    </row>
    <row r="16" spans="1:21" ht="40.049999999999997" customHeight="1" x14ac:dyDescent="0.2">
      <c r="A16" s="102">
        <v>5</v>
      </c>
      <c r="B16" s="12">
        <f t="shared" ref="B16" si="3">TIME(HOUR(B14), MINUTE(B14)+($U$1),SECOND(B14))</f>
        <v>0.625</v>
      </c>
      <c r="C16" s="37"/>
      <c r="D16" s="30"/>
      <c r="E16" s="38"/>
      <c r="F16" s="90"/>
      <c r="G16" s="38"/>
      <c r="H16" s="30"/>
      <c r="I16" s="39"/>
      <c r="J16" s="90"/>
      <c r="K16" s="1"/>
      <c r="M16" s="18"/>
    </row>
    <row r="17" spans="1:13" ht="40.049999999999997" customHeight="1" thickBot="1" x14ac:dyDescent="0.35">
      <c r="A17" s="103"/>
      <c r="B17" s="13"/>
      <c r="C17" s="9"/>
      <c r="D17" s="7"/>
      <c r="E17" s="10"/>
      <c r="F17" s="91"/>
      <c r="G17" s="10"/>
      <c r="H17" s="7"/>
      <c r="I17" s="11"/>
      <c r="J17" s="91"/>
      <c r="K17" s="1"/>
      <c r="M17" s="18"/>
    </row>
    <row r="18" spans="1:13" ht="40.049999999999997" customHeight="1" thickBot="1" x14ac:dyDescent="0.25">
      <c r="A18" s="81" t="s">
        <v>18</v>
      </c>
      <c r="B18" s="82"/>
      <c r="C18" s="82"/>
      <c r="D18" s="82"/>
      <c r="E18" s="82"/>
      <c r="F18" s="82"/>
      <c r="G18" s="82"/>
      <c r="H18" s="82"/>
      <c r="I18" s="82"/>
      <c r="J18" s="83"/>
      <c r="K18" s="1"/>
    </row>
    <row r="19" spans="1:13" ht="15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3" ht="15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3" ht="15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3" spans="1:13" ht="15" x14ac:dyDescent="0.2">
      <c r="A23" s="1"/>
    </row>
  </sheetData>
  <mergeCells count="23">
    <mergeCell ref="A16:A17"/>
    <mergeCell ref="F16:F17"/>
    <mergeCell ref="J16:J17"/>
    <mergeCell ref="A18:J18"/>
    <mergeCell ref="A12:A13"/>
    <mergeCell ref="F12:F13"/>
    <mergeCell ref="J12:J13"/>
    <mergeCell ref="A14:A15"/>
    <mergeCell ref="F14:F15"/>
    <mergeCell ref="J14:J15"/>
    <mergeCell ref="J6:J7"/>
    <mergeCell ref="A8:A9"/>
    <mergeCell ref="F8:F9"/>
    <mergeCell ref="J8:J9"/>
    <mergeCell ref="A10:A11"/>
    <mergeCell ref="F10:F11"/>
    <mergeCell ref="J10:J11"/>
    <mergeCell ref="B1:I1"/>
    <mergeCell ref="C4:D4"/>
    <mergeCell ref="A6:B7"/>
    <mergeCell ref="C6:E7"/>
    <mergeCell ref="F6:F7"/>
    <mergeCell ref="G6:I7"/>
  </mergeCells>
  <phoneticPr fontId="1"/>
  <pageMargins left="0.70866141732283472" right="0" top="0.74803149606299213" bottom="0.74803149606299213" header="0.31496062992125984" footer="0.31496062992125984"/>
  <pageSetup paperSize="9" scale="81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23"/>
  <sheetViews>
    <sheetView zoomScale="75" zoomScaleNormal="75" workbookViewId="0">
      <selection activeCell="AJ23" sqref="AJ23"/>
    </sheetView>
  </sheetViews>
  <sheetFormatPr defaultRowHeight="13.2" x14ac:dyDescent="0.2"/>
  <cols>
    <col min="1" max="1" width="4.88671875" customWidth="1"/>
    <col min="3" max="3" width="25.77734375" customWidth="1"/>
    <col min="4" max="4" width="5.5546875" customWidth="1"/>
    <col min="5" max="5" width="25.77734375" customWidth="1"/>
    <col min="6" max="6" width="20.77734375" customWidth="1"/>
    <col min="7" max="7" width="25.77734375" customWidth="1"/>
    <col min="8" max="8" width="5.5546875" customWidth="1"/>
    <col min="9" max="9" width="25.77734375" customWidth="1"/>
    <col min="10" max="10" width="20.77734375" customWidth="1"/>
    <col min="11" max="11" width="4.88671875" customWidth="1"/>
    <col min="13" max="13" width="14.44140625" bestFit="1" customWidth="1"/>
    <col min="14" max="14" width="10.5546875" bestFit="1" customWidth="1"/>
  </cols>
  <sheetData>
    <row r="1" spans="1:21" ht="41.4" customHeight="1" x14ac:dyDescent="0.2">
      <c r="A1" s="1"/>
      <c r="B1" s="75" t="s">
        <v>19</v>
      </c>
      <c r="C1" s="76"/>
      <c r="D1" s="76"/>
      <c r="E1" s="76"/>
      <c r="F1" s="76"/>
      <c r="G1" s="76"/>
      <c r="H1" s="76"/>
      <c r="I1" s="76"/>
      <c r="J1" s="20"/>
      <c r="K1" s="1"/>
      <c r="U1">
        <v>60</v>
      </c>
    </row>
    <row r="2" spans="1:21" ht="19.95" customHeight="1" x14ac:dyDescent="0.2">
      <c r="A2" s="1"/>
      <c r="B2" s="2"/>
      <c r="C2" s="1"/>
      <c r="D2" s="1"/>
      <c r="E2" s="1"/>
      <c r="F2" s="1"/>
      <c r="G2" s="1"/>
      <c r="H2" s="1"/>
      <c r="I2" s="1"/>
      <c r="J2" s="1"/>
      <c r="K2" s="1"/>
      <c r="U2">
        <v>45</v>
      </c>
    </row>
    <row r="3" spans="1:21" ht="19.95" customHeight="1" x14ac:dyDescent="0.2">
      <c r="A3" s="1"/>
      <c r="B3" s="3" t="s">
        <v>0</v>
      </c>
      <c r="C3" s="4" t="s">
        <v>24</v>
      </c>
      <c r="D3" s="1"/>
      <c r="E3" s="1"/>
      <c r="F3" s="1"/>
      <c r="G3" s="1"/>
      <c r="H3" s="1"/>
      <c r="I3" s="21" t="s">
        <v>23</v>
      </c>
      <c r="J3" s="1"/>
      <c r="K3" s="1"/>
    </row>
    <row r="4" spans="1:21" ht="19.95" customHeight="1" x14ac:dyDescent="0.2">
      <c r="A4" s="1"/>
      <c r="B4" s="3" t="s">
        <v>68</v>
      </c>
      <c r="C4" s="104">
        <v>0.54166666666666663</v>
      </c>
      <c r="D4" s="104"/>
      <c r="E4" s="1"/>
      <c r="F4" s="1"/>
      <c r="G4" s="17"/>
      <c r="H4" s="1"/>
      <c r="I4" s="1"/>
      <c r="J4" s="1"/>
      <c r="K4" s="1"/>
    </row>
    <row r="5" spans="1:21" ht="19.95" customHeight="1" thickBot="1" x14ac:dyDescent="0.25">
      <c r="A5" s="1" t="s">
        <v>8</v>
      </c>
      <c r="B5" s="1"/>
      <c r="C5" s="5"/>
      <c r="D5" s="1"/>
      <c r="E5" s="1"/>
      <c r="F5" s="1"/>
      <c r="G5" s="1" t="s">
        <v>9</v>
      </c>
      <c r="H5" s="1"/>
      <c r="I5" s="1"/>
      <c r="J5" s="1"/>
      <c r="K5" s="1"/>
    </row>
    <row r="6" spans="1:21" ht="40.049999999999997" customHeight="1" x14ac:dyDescent="0.2">
      <c r="A6" s="77" t="s">
        <v>1</v>
      </c>
      <c r="B6" s="78"/>
      <c r="C6" s="92" t="s">
        <v>3</v>
      </c>
      <c r="D6" s="93"/>
      <c r="E6" s="93"/>
      <c r="F6" s="84" t="s">
        <v>21</v>
      </c>
      <c r="G6" s="93" t="s">
        <v>4</v>
      </c>
      <c r="H6" s="93"/>
      <c r="I6" s="96"/>
      <c r="J6" s="84" t="s">
        <v>21</v>
      </c>
      <c r="K6" s="1"/>
    </row>
    <row r="7" spans="1:21" ht="40.049999999999997" customHeight="1" thickBot="1" x14ac:dyDescent="0.25">
      <c r="A7" s="79"/>
      <c r="B7" s="80"/>
      <c r="C7" s="94"/>
      <c r="D7" s="95"/>
      <c r="E7" s="95"/>
      <c r="F7" s="85"/>
      <c r="G7" s="95"/>
      <c r="H7" s="95"/>
      <c r="I7" s="97"/>
      <c r="J7" s="85"/>
      <c r="K7" s="1"/>
    </row>
    <row r="8" spans="1:21" ht="40.049999999999997" customHeight="1" x14ac:dyDescent="0.2">
      <c r="A8" s="98">
        <v>1</v>
      </c>
      <c r="B8" s="6">
        <v>0.58333333333333337</v>
      </c>
      <c r="C8" s="29">
        <v>14</v>
      </c>
      <c r="D8" s="30" t="s">
        <v>2</v>
      </c>
      <c r="E8" s="31">
        <v>2</v>
      </c>
      <c r="F8" s="86" t="str">
        <f>M13</f>
        <v>名寄SC-A</v>
      </c>
      <c r="G8" s="31">
        <v>5</v>
      </c>
      <c r="H8" s="30" t="s">
        <v>2</v>
      </c>
      <c r="I8" s="32">
        <v>1</v>
      </c>
      <c r="J8" s="86" t="str">
        <f>M12</f>
        <v>SSB</v>
      </c>
      <c r="K8" s="1"/>
      <c r="M8" s="22" t="s">
        <v>10</v>
      </c>
      <c r="N8" s="23"/>
      <c r="O8" s="28">
        <f>COUNTIF($C$8:$J$17,M8)</f>
        <v>0</v>
      </c>
    </row>
    <row r="9" spans="1:21" ht="40.049999999999997" customHeight="1" x14ac:dyDescent="0.3">
      <c r="A9" s="99"/>
      <c r="B9" s="8"/>
      <c r="C9" s="9" t="str">
        <f>M12</f>
        <v>SSB</v>
      </c>
      <c r="D9" s="7" t="s">
        <v>5</v>
      </c>
      <c r="E9" s="10" t="str">
        <f>M15</f>
        <v>道北チャレンジ</v>
      </c>
      <c r="F9" s="87"/>
      <c r="G9" s="10" t="str">
        <f>M13</f>
        <v>名寄SC-A</v>
      </c>
      <c r="H9" s="7" t="s">
        <v>5</v>
      </c>
      <c r="I9" s="11" t="str">
        <f>M14</f>
        <v>名寄SC-B</v>
      </c>
      <c r="J9" s="87"/>
      <c r="K9" s="1"/>
      <c r="M9" s="24" t="s">
        <v>11</v>
      </c>
      <c r="N9" s="25"/>
      <c r="O9" s="28">
        <f t="shared" ref="O9:O15" si="0">COUNTIF($C$8:$J$17,M9)</f>
        <v>0</v>
      </c>
    </row>
    <row r="10" spans="1:21" ht="40.049999999999997" customHeight="1" x14ac:dyDescent="0.2">
      <c r="A10" s="100">
        <v>2</v>
      </c>
      <c r="B10" s="12">
        <f>TIME(HOUR(B8), MINUTE(B8)+($U$1),SECOND(B8))</f>
        <v>0.625</v>
      </c>
      <c r="C10" s="33">
        <v>10</v>
      </c>
      <c r="D10" s="34" t="s">
        <v>2</v>
      </c>
      <c r="E10" s="35">
        <v>1</v>
      </c>
      <c r="F10" s="88" t="str">
        <f>M15</f>
        <v>道北チャレンジ</v>
      </c>
      <c r="G10" s="35">
        <v>18</v>
      </c>
      <c r="H10" s="34" t="s">
        <v>2</v>
      </c>
      <c r="I10" s="36">
        <v>0</v>
      </c>
      <c r="J10" s="88" t="str">
        <f>M14</f>
        <v>名寄SC-B</v>
      </c>
      <c r="K10" s="1"/>
      <c r="M10" s="24" t="s">
        <v>12</v>
      </c>
      <c r="N10" s="25"/>
      <c r="O10" s="28">
        <f t="shared" si="0"/>
        <v>0</v>
      </c>
    </row>
    <row r="11" spans="1:21" ht="40.049999999999997" customHeight="1" x14ac:dyDescent="0.3">
      <c r="A11" s="101"/>
      <c r="B11" s="13"/>
      <c r="C11" s="14" t="str">
        <f>M12</f>
        <v>SSB</v>
      </c>
      <c r="D11" s="19" t="s">
        <v>5</v>
      </c>
      <c r="E11" s="15" t="str">
        <f>M14</f>
        <v>名寄SC-B</v>
      </c>
      <c r="F11" s="89"/>
      <c r="G11" s="15" t="str">
        <f>M13</f>
        <v>名寄SC-A</v>
      </c>
      <c r="H11" s="19" t="s">
        <v>5</v>
      </c>
      <c r="I11" s="16" t="str">
        <f>M15</f>
        <v>道北チャレンジ</v>
      </c>
      <c r="J11" s="89"/>
      <c r="K11" s="1"/>
      <c r="M11" s="24" t="s">
        <v>13</v>
      </c>
      <c r="N11" s="25"/>
      <c r="O11" s="28">
        <f t="shared" si="0"/>
        <v>0</v>
      </c>
    </row>
    <row r="12" spans="1:21" ht="40.049999999999997" customHeight="1" x14ac:dyDescent="0.2">
      <c r="A12" s="102"/>
      <c r="B12" s="12">
        <f>TIME(HOUR(B10), MINUTE(B10)+($U$1),SECOND(B10))</f>
        <v>0.66666666666666663</v>
      </c>
      <c r="C12" s="37"/>
      <c r="D12" s="30"/>
      <c r="E12" s="38"/>
      <c r="F12" s="90"/>
      <c r="G12" s="38"/>
      <c r="H12" s="30"/>
      <c r="I12" s="39"/>
      <c r="J12" s="90"/>
      <c r="K12" s="1"/>
      <c r="M12" s="24" t="s">
        <v>14</v>
      </c>
      <c r="N12" s="25"/>
      <c r="O12" s="28">
        <f t="shared" si="0"/>
        <v>3</v>
      </c>
    </row>
    <row r="13" spans="1:21" ht="40.049999999999997" customHeight="1" x14ac:dyDescent="0.3">
      <c r="A13" s="99"/>
      <c r="B13" s="13"/>
      <c r="C13" s="9"/>
      <c r="D13" s="7"/>
      <c r="E13" s="10"/>
      <c r="F13" s="87"/>
      <c r="G13" s="10"/>
      <c r="H13" s="7"/>
      <c r="I13" s="11"/>
      <c r="J13" s="87"/>
      <c r="K13" s="1"/>
      <c r="M13" s="24" t="s">
        <v>15</v>
      </c>
      <c r="N13" s="25"/>
      <c r="O13" s="28">
        <f t="shared" si="0"/>
        <v>3</v>
      </c>
    </row>
    <row r="14" spans="1:21" ht="40.049999999999997" customHeight="1" x14ac:dyDescent="0.2">
      <c r="A14" s="100"/>
      <c r="B14" s="12"/>
      <c r="C14" s="33"/>
      <c r="D14" s="34"/>
      <c r="E14" s="35"/>
      <c r="F14" s="88"/>
      <c r="G14" s="35"/>
      <c r="H14" s="34"/>
      <c r="I14" s="36"/>
      <c r="J14" s="88"/>
      <c r="K14" s="1"/>
      <c r="M14" s="24" t="s">
        <v>16</v>
      </c>
      <c r="N14" s="25"/>
      <c r="O14" s="28">
        <f t="shared" si="0"/>
        <v>3</v>
      </c>
    </row>
    <row r="15" spans="1:21" ht="40.049999999999997" customHeight="1" x14ac:dyDescent="0.3">
      <c r="A15" s="101"/>
      <c r="B15" s="13"/>
      <c r="C15" s="14"/>
      <c r="D15" s="19"/>
      <c r="E15" s="15"/>
      <c r="F15" s="89"/>
      <c r="G15" s="15"/>
      <c r="H15" s="19"/>
      <c r="I15" s="16"/>
      <c r="J15" s="89"/>
      <c r="K15" s="1"/>
      <c r="M15" s="26" t="s">
        <v>17</v>
      </c>
      <c r="N15" s="27"/>
      <c r="O15" s="28">
        <f t="shared" si="0"/>
        <v>3</v>
      </c>
    </row>
    <row r="16" spans="1:21" ht="40.049999999999997" customHeight="1" x14ac:dyDescent="0.2">
      <c r="A16" s="102"/>
      <c r="B16" s="12"/>
      <c r="C16" s="37"/>
      <c r="D16" s="30"/>
      <c r="E16" s="38"/>
      <c r="F16" s="90"/>
      <c r="G16" s="38"/>
      <c r="H16" s="30"/>
      <c r="I16" s="39"/>
      <c r="J16" s="90"/>
      <c r="K16" s="1"/>
      <c r="M16" s="18"/>
    </row>
    <row r="17" spans="1:13" ht="40.049999999999997" customHeight="1" thickBot="1" x14ac:dyDescent="0.35">
      <c r="A17" s="103"/>
      <c r="B17" s="13"/>
      <c r="C17" s="9"/>
      <c r="D17" s="7"/>
      <c r="E17" s="10"/>
      <c r="F17" s="91"/>
      <c r="G17" s="10"/>
      <c r="H17" s="7"/>
      <c r="I17" s="11"/>
      <c r="J17" s="91"/>
      <c r="K17" s="1"/>
      <c r="M17" s="18"/>
    </row>
    <row r="18" spans="1:13" ht="40.049999999999997" customHeight="1" thickBot="1" x14ac:dyDescent="0.25">
      <c r="A18" s="81" t="s">
        <v>69</v>
      </c>
      <c r="B18" s="82"/>
      <c r="C18" s="82"/>
      <c r="D18" s="82"/>
      <c r="E18" s="82"/>
      <c r="F18" s="82"/>
      <c r="G18" s="82"/>
      <c r="H18" s="82"/>
      <c r="I18" s="82"/>
      <c r="J18" s="83"/>
      <c r="K18" s="1"/>
    </row>
    <row r="19" spans="1:13" ht="15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3" ht="15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3" ht="15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3" spans="1:13" ht="15" x14ac:dyDescent="0.2">
      <c r="A23" s="1"/>
    </row>
  </sheetData>
  <mergeCells count="23">
    <mergeCell ref="B1:I1"/>
    <mergeCell ref="C4:D4"/>
    <mergeCell ref="A6:B7"/>
    <mergeCell ref="C6:E7"/>
    <mergeCell ref="F6:F7"/>
    <mergeCell ref="G6:I7"/>
    <mergeCell ref="J6:J7"/>
    <mergeCell ref="A8:A9"/>
    <mergeCell ref="F8:F9"/>
    <mergeCell ref="J8:J9"/>
    <mergeCell ref="A10:A11"/>
    <mergeCell ref="F10:F11"/>
    <mergeCell ref="J10:J11"/>
    <mergeCell ref="A16:A17"/>
    <mergeCell ref="F16:F17"/>
    <mergeCell ref="J16:J17"/>
    <mergeCell ref="A18:J18"/>
    <mergeCell ref="A12:A13"/>
    <mergeCell ref="F12:F13"/>
    <mergeCell ref="J12:J13"/>
    <mergeCell ref="A14:A15"/>
    <mergeCell ref="F14:F15"/>
    <mergeCell ref="J14:J15"/>
  </mergeCells>
  <phoneticPr fontId="1"/>
  <pageMargins left="0.70866141732283472" right="0" top="0.74803149606299213" bottom="0.74803149606299213" header="0.31496062992125984" footer="0.31496062992125984"/>
  <pageSetup paperSize="9" scale="81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23"/>
  <sheetViews>
    <sheetView topLeftCell="C1" zoomScale="75" zoomScaleNormal="75" workbookViewId="0">
      <selection activeCell="AJ23" sqref="AJ23"/>
    </sheetView>
  </sheetViews>
  <sheetFormatPr defaultRowHeight="13.2" x14ac:dyDescent="0.2"/>
  <cols>
    <col min="1" max="1" width="4.88671875" customWidth="1"/>
    <col min="3" max="3" width="25.77734375" customWidth="1"/>
    <col min="4" max="4" width="5.5546875" customWidth="1"/>
    <col min="5" max="5" width="25.77734375" customWidth="1"/>
    <col min="6" max="6" width="20.77734375" customWidth="1"/>
    <col min="7" max="7" width="25.77734375" customWidth="1"/>
    <col min="8" max="8" width="5.5546875" customWidth="1"/>
    <col min="9" max="9" width="25.77734375" customWidth="1"/>
    <col min="10" max="10" width="20.77734375" customWidth="1"/>
    <col min="11" max="11" width="4.88671875" customWidth="1"/>
    <col min="13" max="13" width="14.44140625" bestFit="1" customWidth="1"/>
    <col min="14" max="14" width="10.5546875" bestFit="1" customWidth="1"/>
  </cols>
  <sheetData>
    <row r="1" spans="1:21" ht="41.4" customHeight="1" x14ac:dyDescent="0.2">
      <c r="A1" s="1"/>
      <c r="B1" s="75" t="s">
        <v>70</v>
      </c>
      <c r="C1" s="76"/>
      <c r="D1" s="76"/>
      <c r="E1" s="76"/>
      <c r="F1" s="76"/>
      <c r="G1" s="76"/>
      <c r="H1" s="76"/>
      <c r="I1" s="76"/>
      <c r="J1" s="20"/>
      <c r="K1" s="1"/>
      <c r="U1">
        <v>60</v>
      </c>
    </row>
    <row r="2" spans="1:21" ht="19.95" customHeight="1" x14ac:dyDescent="0.2">
      <c r="A2" s="1"/>
      <c r="B2" s="2"/>
      <c r="C2" s="1"/>
      <c r="D2" s="1"/>
      <c r="E2" s="1"/>
      <c r="F2" s="1"/>
      <c r="G2" s="1"/>
      <c r="H2" s="1"/>
      <c r="I2" s="1"/>
      <c r="J2" s="1"/>
      <c r="K2" s="1"/>
      <c r="U2">
        <v>45</v>
      </c>
    </row>
    <row r="3" spans="1:21" ht="19.95" customHeight="1" x14ac:dyDescent="0.2">
      <c r="A3" s="1"/>
      <c r="B3" s="3" t="s">
        <v>0</v>
      </c>
      <c r="C3" s="4" t="s">
        <v>24</v>
      </c>
      <c r="D3" s="1"/>
      <c r="E3" s="1"/>
      <c r="F3" s="1"/>
      <c r="G3" s="1"/>
      <c r="H3" s="1"/>
      <c r="I3" s="21" t="s">
        <v>26</v>
      </c>
      <c r="J3" s="1"/>
      <c r="K3" s="1"/>
    </row>
    <row r="4" spans="1:21" ht="19.95" customHeight="1" x14ac:dyDescent="0.2">
      <c r="A4" s="1"/>
      <c r="B4" s="3"/>
      <c r="C4" s="74"/>
      <c r="D4" s="74"/>
      <c r="E4" s="1"/>
      <c r="F4" s="1"/>
      <c r="G4" s="17"/>
      <c r="H4" s="1"/>
      <c r="I4" s="1"/>
      <c r="J4" s="1"/>
      <c r="K4" s="1"/>
    </row>
    <row r="5" spans="1:21" ht="19.95" customHeight="1" thickBot="1" x14ac:dyDescent="0.25">
      <c r="A5" s="1" t="s">
        <v>71</v>
      </c>
      <c r="B5" s="1"/>
      <c r="C5" s="5"/>
      <c r="D5" s="1"/>
      <c r="E5" s="1"/>
      <c r="F5" s="1"/>
      <c r="G5" s="1" t="s">
        <v>9</v>
      </c>
      <c r="H5" s="1"/>
      <c r="I5" s="1"/>
      <c r="J5" s="1"/>
      <c r="K5" s="1"/>
    </row>
    <row r="6" spans="1:21" ht="40.049999999999997" customHeight="1" x14ac:dyDescent="0.2">
      <c r="A6" s="77" t="s">
        <v>1</v>
      </c>
      <c r="B6" s="78"/>
      <c r="C6" s="92" t="s">
        <v>72</v>
      </c>
      <c r="D6" s="93"/>
      <c r="E6" s="93"/>
      <c r="F6" s="84" t="s">
        <v>21</v>
      </c>
      <c r="G6" s="93" t="s">
        <v>4</v>
      </c>
      <c r="H6" s="93"/>
      <c r="I6" s="96"/>
      <c r="J6" s="84" t="s">
        <v>21</v>
      </c>
      <c r="K6" s="1"/>
    </row>
    <row r="7" spans="1:21" ht="40.049999999999997" customHeight="1" thickBot="1" x14ac:dyDescent="0.25">
      <c r="A7" s="79"/>
      <c r="B7" s="80"/>
      <c r="C7" s="94"/>
      <c r="D7" s="95"/>
      <c r="E7" s="95"/>
      <c r="F7" s="85"/>
      <c r="G7" s="95"/>
      <c r="H7" s="95"/>
      <c r="I7" s="97"/>
      <c r="J7" s="85"/>
      <c r="K7" s="1"/>
    </row>
    <row r="8" spans="1:21" ht="40.049999999999997" customHeight="1" x14ac:dyDescent="0.2">
      <c r="A8" s="98">
        <v>1</v>
      </c>
      <c r="B8" s="6">
        <v>0.375</v>
      </c>
      <c r="C8" s="29">
        <v>0</v>
      </c>
      <c r="D8" s="30" t="s">
        <v>73</v>
      </c>
      <c r="E8" s="31">
        <v>3</v>
      </c>
      <c r="F8" s="86" t="str">
        <f>M15</f>
        <v>道北チャレンジ</v>
      </c>
      <c r="G8" s="31">
        <v>0</v>
      </c>
      <c r="H8" s="30" t="s">
        <v>73</v>
      </c>
      <c r="I8" s="32">
        <v>0</v>
      </c>
      <c r="J8" s="86" t="str">
        <f>M12</f>
        <v>SSB</v>
      </c>
      <c r="K8" s="1"/>
      <c r="M8" s="22" t="s">
        <v>10</v>
      </c>
      <c r="N8" s="23"/>
      <c r="O8" s="28">
        <f>COUNTIF($C$8:$J$17,M8)</f>
        <v>0</v>
      </c>
    </row>
    <row r="9" spans="1:21" ht="40.049999999999997" customHeight="1" x14ac:dyDescent="0.3">
      <c r="A9" s="99"/>
      <c r="B9" s="8"/>
      <c r="C9" s="9" t="str">
        <f>M12</f>
        <v>SSB</v>
      </c>
      <c r="D9" s="7" t="s">
        <v>5</v>
      </c>
      <c r="E9" s="10" t="str">
        <f>M13</f>
        <v>名寄SC-A</v>
      </c>
      <c r="F9" s="87"/>
      <c r="G9" s="10" t="str">
        <f>M14</f>
        <v>名寄SC-B</v>
      </c>
      <c r="H9" s="7" t="s">
        <v>74</v>
      </c>
      <c r="I9" s="11" t="str">
        <f>M15</f>
        <v>道北チャレンジ</v>
      </c>
      <c r="J9" s="87"/>
      <c r="K9" s="1"/>
      <c r="M9" s="24" t="s">
        <v>11</v>
      </c>
      <c r="N9" s="25"/>
      <c r="O9" s="28">
        <f t="shared" ref="O9:O15" si="0">COUNTIF($C$8:$J$17,M9)</f>
        <v>0</v>
      </c>
    </row>
    <row r="10" spans="1:21" ht="40.049999999999997" customHeight="1" x14ac:dyDescent="0.2">
      <c r="A10" s="100">
        <v>2</v>
      </c>
      <c r="B10" s="12">
        <f>TIME(HOUR(B8), MINUTE(B8)+($U$1),SECOND(B8))</f>
        <v>0.41666666666666669</v>
      </c>
      <c r="C10" s="33">
        <v>6</v>
      </c>
      <c r="D10" s="34" t="s">
        <v>73</v>
      </c>
      <c r="E10" s="35">
        <v>0</v>
      </c>
      <c r="F10" s="88" t="str">
        <f>M13</f>
        <v>名寄SC-A</v>
      </c>
      <c r="G10" s="35">
        <v>14</v>
      </c>
      <c r="H10" s="34" t="s">
        <v>75</v>
      </c>
      <c r="I10" s="36">
        <v>0</v>
      </c>
      <c r="J10" s="88" t="str">
        <f>M14</f>
        <v>名寄SC-B</v>
      </c>
      <c r="K10" s="1"/>
      <c r="M10" s="24" t="s">
        <v>12</v>
      </c>
      <c r="N10" s="25"/>
      <c r="O10" s="28">
        <f t="shared" si="0"/>
        <v>0</v>
      </c>
    </row>
    <row r="11" spans="1:21" ht="40.049999999999997" customHeight="1" x14ac:dyDescent="0.3">
      <c r="A11" s="101"/>
      <c r="B11" s="13"/>
      <c r="C11" s="14" t="str">
        <f>M12</f>
        <v>SSB</v>
      </c>
      <c r="D11" s="19" t="s">
        <v>74</v>
      </c>
      <c r="E11" s="15" t="str">
        <f>M14</f>
        <v>名寄SC-B</v>
      </c>
      <c r="F11" s="89"/>
      <c r="G11" s="15" t="str">
        <f>M13</f>
        <v>名寄SC-A</v>
      </c>
      <c r="H11" s="19" t="s">
        <v>5</v>
      </c>
      <c r="I11" s="16" t="str">
        <f>M15</f>
        <v>道北チャレンジ</v>
      </c>
      <c r="J11" s="89"/>
      <c r="K11" s="1"/>
      <c r="M11" s="24" t="s">
        <v>13</v>
      </c>
      <c r="N11" s="25"/>
      <c r="O11" s="28">
        <f t="shared" si="0"/>
        <v>0</v>
      </c>
    </row>
    <row r="12" spans="1:21" ht="40.049999999999997" customHeight="1" x14ac:dyDescent="0.2">
      <c r="A12" s="102">
        <v>3</v>
      </c>
      <c r="B12" s="12">
        <f>TIME(HOUR(B10), MINUTE(B10)+($U$1),SECOND(B10))</f>
        <v>0.45833333333333331</v>
      </c>
      <c r="C12" s="37"/>
      <c r="D12" s="30"/>
      <c r="E12" s="38"/>
      <c r="F12" s="90"/>
      <c r="G12" s="38"/>
      <c r="H12" s="30"/>
      <c r="I12" s="39"/>
      <c r="J12" s="90"/>
      <c r="K12" s="1"/>
      <c r="M12" s="24" t="s">
        <v>14</v>
      </c>
      <c r="N12" s="25"/>
      <c r="O12" s="28">
        <f t="shared" si="0"/>
        <v>3</v>
      </c>
    </row>
    <row r="13" spans="1:21" ht="40.049999999999997" customHeight="1" x14ac:dyDescent="0.3">
      <c r="A13" s="99"/>
      <c r="B13" s="13"/>
      <c r="C13" s="9"/>
      <c r="D13" s="7"/>
      <c r="E13" s="10"/>
      <c r="F13" s="87"/>
      <c r="G13" s="10"/>
      <c r="H13" s="7"/>
      <c r="I13" s="11"/>
      <c r="J13" s="87"/>
      <c r="K13" s="1"/>
      <c r="M13" s="24" t="s">
        <v>15</v>
      </c>
      <c r="N13" s="25"/>
      <c r="O13" s="28">
        <f t="shared" si="0"/>
        <v>3</v>
      </c>
    </row>
    <row r="14" spans="1:21" ht="40.049999999999997" customHeight="1" x14ac:dyDescent="0.2">
      <c r="A14" s="100"/>
      <c r="B14" s="12"/>
      <c r="C14" s="33"/>
      <c r="D14" s="34"/>
      <c r="E14" s="35"/>
      <c r="F14" s="88"/>
      <c r="G14" s="35"/>
      <c r="H14" s="34"/>
      <c r="I14" s="36"/>
      <c r="J14" s="88"/>
      <c r="K14" s="1"/>
      <c r="M14" s="24" t="s">
        <v>16</v>
      </c>
      <c r="N14" s="25"/>
      <c r="O14" s="28">
        <f t="shared" si="0"/>
        <v>3</v>
      </c>
    </row>
    <row r="15" spans="1:21" ht="40.049999999999997" customHeight="1" x14ac:dyDescent="0.3">
      <c r="A15" s="101"/>
      <c r="B15" s="13"/>
      <c r="C15" s="14"/>
      <c r="D15" s="19"/>
      <c r="E15" s="15"/>
      <c r="F15" s="89"/>
      <c r="G15" s="15"/>
      <c r="H15" s="19"/>
      <c r="I15" s="16"/>
      <c r="J15" s="89"/>
      <c r="K15" s="1"/>
      <c r="M15" s="26" t="s">
        <v>17</v>
      </c>
      <c r="N15" s="27"/>
      <c r="O15" s="28">
        <f t="shared" si="0"/>
        <v>3</v>
      </c>
    </row>
    <row r="16" spans="1:21" ht="40.049999999999997" customHeight="1" x14ac:dyDescent="0.2">
      <c r="A16" s="102"/>
      <c r="B16" s="12"/>
      <c r="C16" s="37"/>
      <c r="D16" s="30"/>
      <c r="E16" s="38"/>
      <c r="F16" s="90"/>
      <c r="G16" s="38"/>
      <c r="H16" s="30"/>
      <c r="I16" s="39"/>
      <c r="J16" s="90"/>
      <c r="K16" s="1"/>
      <c r="M16" s="18"/>
    </row>
    <row r="17" spans="1:13" ht="40.049999999999997" customHeight="1" thickBot="1" x14ac:dyDescent="0.35">
      <c r="A17" s="103"/>
      <c r="B17" s="13"/>
      <c r="C17" s="9"/>
      <c r="D17" s="7"/>
      <c r="E17" s="10"/>
      <c r="F17" s="91"/>
      <c r="G17" s="10"/>
      <c r="H17" s="7"/>
      <c r="I17" s="11"/>
      <c r="J17" s="91"/>
      <c r="K17" s="1"/>
      <c r="M17" s="18"/>
    </row>
    <row r="18" spans="1:13" ht="40.049999999999997" customHeight="1" thickBot="1" x14ac:dyDescent="0.25">
      <c r="A18" s="81" t="s">
        <v>25</v>
      </c>
      <c r="B18" s="82"/>
      <c r="C18" s="82"/>
      <c r="D18" s="82"/>
      <c r="E18" s="82"/>
      <c r="F18" s="82"/>
      <c r="G18" s="82"/>
      <c r="H18" s="82"/>
      <c r="I18" s="82"/>
      <c r="J18" s="83"/>
      <c r="K18" s="1"/>
    </row>
    <row r="19" spans="1:13" ht="15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3" ht="15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3" ht="15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3" spans="1:13" ht="15" x14ac:dyDescent="0.2">
      <c r="A23" s="1"/>
    </row>
  </sheetData>
  <mergeCells count="23">
    <mergeCell ref="B1:I1"/>
    <mergeCell ref="C4:D4"/>
    <mergeCell ref="A6:B7"/>
    <mergeCell ref="C6:E7"/>
    <mergeCell ref="F6:F7"/>
    <mergeCell ref="G6:I7"/>
    <mergeCell ref="J6:J7"/>
    <mergeCell ref="A8:A9"/>
    <mergeCell ref="F8:F9"/>
    <mergeCell ref="J8:J9"/>
    <mergeCell ref="A10:A11"/>
    <mergeCell ref="F10:F11"/>
    <mergeCell ref="J10:J11"/>
    <mergeCell ref="A16:A17"/>
    <mergeCell ref="F16:F17"/>
    <mergeCell ref="J16:J17"/>
    <mergeCell ref="A18:J18"/>
    <mergeCell ref="A12:A13"/>
    <mergeCell ref="F12:F13"/>
    <mergeCell ref="J12:J13"/>
    <mergeCell ref="A14:A15"/>
    <mergeCell ref="F14:F15"/>
    <mergeCell ref="J14:J15"/>
  </mergeCells>
  <phoneticPr fontId="1"/>
  <pageMargins left="0.70866141732283472" right="0" top="0.74803149606299213" bottom="0.74803149606299213" header="0.31496062992125984" footer="0.31496062992125984"/>
  <pageSetup paperSize="9" scale="81" fitToWidth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U23"/>
  <sheetViews>
    <sheetView zoomScale="75" zoomScaleNormal="75" workbookViewId="0">
      <selection activeCell="E16" sqref="E16"/>
    </sheetView>
  </sheetViews>
  <sheetFormatPr defaultRowHeight="13.2" x14ac:dyDescent="0.2"/>
  <cols>
    <col min="1" max="1" width="4.88671875" customWidth="1"/>
    <col min="3" max="3" width="25.77734375" customWidth="1"/>
    <col min="4" max="4" width="5.5546875" customWidth="1"/>
    <col min="5" max="5" width="25.77734375" customWidth="1"/>
    <col min="6" max="6" width="20.77734375" customWidth="1"/>
    <col min="7" max="7" width="25.77734375" customWidth="1"/>
    <col min="8" max="8" width="5.5546875" customWidth="1"/>
    <col min="9" max="9" width="25.77734375" customWidth="1"/>
    <col min="10" max="10" width="20.77734375" customWidth="1"/>
    <col min="11" max="11" width="4.88671875" customWidth="1"/>
    <col min="13" max="13" width="14.44140625" bestFit="1" customWidth="1"/>
    <col min="14" max="14" width="10.5546875" bestFit="1" customWidth="1"/>
  </cols>
  <sheetData>
    <row r="1" spans="1:21" ht="41.4" customHeight="1" x14ac:dyDescent="0.2">
      <c r="A1" s="1"/>
      <c r="B1" s="75" t="s">
        <v>19</v>
      </c>
      <c r="C1" s="76"/>
      <c r="D1" s="76"/>
      <c r="E1" s="76"/>
      <c r="F1" s="76"/>
      <c r="G1" s="76"/>
      <c r="H1" s="76"/>
      <c r="I1" s="76"/>
      <c r="J1" s="20"/>
      <c r="K1" s="1"/>
      <c r="U1">
        <v>60</v>
      </c>
    </row>
    <row r="2" spans="1:21" ht="19.95" customHeight="1" x14ac:dyDescent="0.2">
      <c r="A2" s="1"/>
      <c r="B2" s="2"/>
      <c r="C2" s="1"/>
      <c r="D2" s="1"/>
      <c r="E2" s="1"/>
      <c r="F2" s="1"/>
      <c r="G2" s="1"/>
      <c r="H2" s="1"/>
      <c r="I2" s="1"/>
      <c r="J2" s="1"/>
      <c r="K2" s="1"/>
      <c r="U2">
        <v>45</v>
      </c>
    </row>
    <row r="3" spans="1:21" ht="19.95" customHeight="1" x14ac:dyDescent="0.2">
      <c r="A3" s="1"/>
      <c r="B3" s="3" t="s">
        <v>0</v>
      </c>
      <c r="C3" s="4" t="s">
        <v>29</v>
      </c>
      <c r="D3" s="1"/>
      <c r="E3" s="1"/>
      <c r="F3" s="1"/>
      <c r="G3" s="1"/>
      <c r="H3" s="1"/>
      <c r="I3" s="21" t="s">
        <v>26</v>
      </c>
      <c r="J3" s="1"/>
      <c r="K3" s="1"/>
    </row>
    <row r="4" spans="1:21" ht="19.95" customHeight="1" x14ac:dyDescent="0.2">
      <c r="A4" s="1"/>
      <c r="B4" s="3"/>
      <c r="C4" s="74"/>
      <c r="D4" s="74"/>
      <c r="E4" s="1"/>
      <c r="F4" s="1"/>
      <c r="G4" s="17"/>
      <c r="H4" s="1"/>
      <c r="I4" s="1"/>
      <c r="J4" s="1"/>
      <c r="K4" s="1"/>
    </row>
    <row r="5" spans="1:21" ht="19.95" customHeight="1" thickBot="1" x14ac:dyDescent="0.25">
      <c r="A5" s="1" t="s">
        <v>8</v>
      </c>
      <c r="B5" s="1"/>
      <c r="C5" s="5"/>
      <c r="D5" s="1"/>
      <c r="E5" s="1"/>
      <c r="F5" s="1"/>
      <c r="G5" s="1" t="s">
        <v>9</v>
      </c>
      <c r="H5" s="1"/>
      <c r="I5" s="1"/>
      <c r="J5" s="1"/>
      <c r="K5" s="1"/>
    </row>
    <row r="6" spans="1:21" ht="40.049999999999997" customHeight="1" x14ac:dyDescent="0.2">
      <c r="A6" s="77" t="s">
        <v>1</v>
      </c>
      <c r="B6" s="78"/>
      <c r="C6" s="92" t="s">
        <v>3</v>
      </c>
      <c r="D6" s="93"/>
      <c r="E6" s="93"/>
      <c r="F6" s="84" t="s">
        <v>21</v>
      </c>
      <c r="G6" s="93" t="s">
        <v>27</v>
      </c>
      <c r="H6" s="93"/>
      <c r="I6" s="96"/>
      <c r="J6" s="84" t="s">
        <v>21</v>
      </c>
      <c r="K6" s="1"/>
    </row>
    <row r="7" spans="1:21" ht="40.049999999999997" customHeight="1" thickBot="1" x14ac:dyDescent="0.25">
      <c r="A7" s="79"/>
      <c r="B7" s="80"/>
      <c r="C7" s="94"/>
      <c r="D7" s="95"/>
      <c r="E7" s="95"/>
      <c r="F7" s="85"/>
      <c r="G7" s="95"/>
      <c r="H7" s="95"/>
      <c r="I7" s="97"/>
      <c r="J7" s="85"/>
      <c r="K7" s="1"/>
    </row>
    <row r="8" spans="1:21" ht="40.049999999999997" customHeight="1" x14ac:dyDescent="0.2">
      <c r="A8" s="98">
        <v>1</v>
      </c>
      <c r="B8" s="6">
        <v>0.45833333333333331</v>
      </c>
      <c r="C8" s="29">
        <v>2</v>
      </c>
      <c r="D8" s="30" t="s">
        <v>2</v>
      </c>
      <c r="E8" s="31">
        <v>3</v>
      </c>
      <c r="F8" s="86"/>
      <c r="G8" s="31"/>
      <c r="H8" s="30"/>
      <c r="I8" s="32"/>
      <c r="J8" s="86"/>
      <c r="K8" s="1"/>
      <c r="M8" s="22" t="s">
        <v>10</v>
      </c>
      <c r="N8" s="23"/>
      <c r="O8" s="28">
        <f>COUNTIF($C$8:$J$17,M8)</f>
        <v>2</v>
      </c>
    </row>
    <row r="9" spans="1:21" ht="40.049999999999997" customHeight="1" x14ac:dyDescent="0.3">
      <c r="A9" s="99"/>
      <c r="B9" s="8"/>
      <c r="C9" s="9" t="str">
        <f>M11</f>
        <v>CRECER稚内</v>
      </c>
      <c r="D9" s="7" t="s">
        <v>5</v>
      </c>
      <c r="E9" s="10" t="str">
        <f>M8</f>
        <v>浜頓別サッカー少年団</v>
      </c>
      <c r="F9" s="87"/>
      <c r="G9" s="10"/>
      <c r="H9" s="7"/>
      <c r="I9" s="11"/>
      <c r="J9" s="87"/>
      <c r="K9" s="1"/>
      <c r="M9" s="24" t="s">
        <v>11</v>
      </c>
      <c r="N9" s="25"/>
      <c r="O9" s="28">
        <f t="shared" ref="O9:O15" si="0">COUNTIF($C$8:$J$17,M9)</f>
        <v>2</v>
      </c>
    </row>
    <row r="10" spans="1:21" ht="40.049999999999997" customHeight="1" x14ac:dyDescent="0.2">
      <c r="A10" s="100">
        <v>2</v>
      </c>
      <c r="B10" s="12">
        <f>TIME(HOUR(B8), MINUTE(B8)+($U$1),SECOND(B8))</f>
        <v>0.5</v>
      </c>
      <c r="C10" s="33">
        <v>0</v>
      </c>
      <c r="D10" s="34" t="s">
        <v>2</v>
      </c>
      <c r="E10" s="35">
        <v>0</v>
      </c>
      <c r="F10" s="88"/>
      <c r="G10" s="35"/>
      <c r="H10" s="34"/>
      <c r="I10" s="36"/>
      <c r="J10" s="88"/>
      <c r="K10" s="1"/>
      <c r="M10" s="24" t="s">
        <v>12</v>
      </c>
      <c r="N10" s="25"/>
      <c r="O10" s="28">
        <f t="shared" si="0"/>
        <v>2</v>
      </c>
    </row>
    <row r="11" spans="1:21" ht="40.049999999999997" customHeight="1" x14ac:dyDescent="0.3">
      <c r="A11" s="101"/>
      <c r="B11" s="13"/>
      <c r="C11" s="14" t="str">
        <f>M9</f>
        <v>稚内ジョゴリオSC</v>
      </c>
      <c r="D11" s="19" t="s">
        <v>5</v>
      </c>
      <c r="E11" s="15" t="str">
        <f>M10</f>
        <v>利尻サッカー少年団</v>
      </c>
      <c r="F11" s="89"/>
      <c r="G11" s="15"/>
      <c r="H11" s="19"/>
      <c r="I11" s="16"/>
      <c r="J11" s="89"/>
      <c r="K11" s="1"/>
      <c r="M11" s="24" t="s">
        <v>13</v>
      </c>
      <c r="N11" s="25"/>
      <c r="O11" s="28">
        <f t="shared" si="0"/>
        <v>2</v>
      </c>
    </row>
    <row r="12" spans="1:21" ht="40.049999999999997" customHeight="1" x14ac:dyDescent="0.2">
      <c r="A12" s="102">
        <v>3</v>
      </c>
      <c r="B12" s="12">
        <f>TIME(HOUR(B10), MINUTE(B10)+($U$1),SECOND(B10))</f>
        <v>0.54166666666666663</v>
      </c>
      <c r="C12" s="37">
        <v>0</v>
      </c>
      <c r="D12" s="30" t="s">
        <v>2</v>
      </c>
      <c r="E12" s="38">
        <v>0</v>
      </c>
      <c r="F12" s="90"/>
      <c r="G12" s="38"/>
      <c r="H12" s="30"/>
      <c r="I12" s="39"/>
      <c r="J12" s="90"/>
      <c r="K12" s="1"/>
      <c r="M12" s="24" t="s">
        <v>14</v>
      </c>
      <c r="N12" s="25"/>
      <c r="O12" s="28">
        <f t="shared" si="0"/>
        <v>0</v>
      </c>
    </row>
    <row r="13" spans="1:21" ht="40.049999999999997" customHeight="1" x14ac:dyDescent="0.3">
      <c r="A13" s="99"/>
      <c r="B13" s="13"/>
      <c r="C13" s="9" t="str">
        <f>M9</f>
        <v>稚内ジョゴリオSC</v>
      </c>
      <c r="D13" s="7" t="s">
        <v>5</v>
      </c>
      <c r="E13" s="10" t="str">
        <f>M8</f>
        <v>浜頓別サッカー少年団</v>
      </c>
      <c r="F13" s="87"/>
      <c r="G13" s="10"/>
      <c r="H13" s="7"/>
      <c r="I13" s="11"/>
      <c r="J13" s="87"/>
      <c r="K13" s="1"/>
      <c r="M13" s="24" t="s">
        <v>15</v>
      </c>
      <c r="N13" s="25"/>
      <c r="O13" s="28">
        <f t="shared" si="0"/>
        <v>0</v>
      </c>
    </row>
    <row r="14" spans="1:21" ht="40.049999999999997" customHeight="1" x14ac:dyDescent="0.2">
      <c r="A14" s="100">
        <v>4</v>
      </c>
      <c r="B14" s="12">
        <f>TIME(HOUR(B12), MINUTE(B12)+($U$1),SECOND(B12))</f>
        <v>0.58333333333333337</v>
      </c>
      <c r="C14" s="33">
        <v>0</v>
      </c>
      <c r="D14" s="34" t="s">
        <v>2</v>
      </c>
      <c r="E14" s="35">
        <v>4</v>
      </c>
      <c r="F14" s="88"/>
      <c r="G14" s="35"/>
      <c r="H14" s="34"/>
      <c r="I14" s="36"/>
      <c r="J14" s="88"/>
      <c r="K14" s="1"/>
      <c r="M14" s="24" t="s">
        <v>16</v>
      </c>
      <c r="N14" s="25"/>
      <c r="O14" s="28">
        <f t="shared" si="0"/>
        <v>0</v>
      </c>
    </row>
    <row r="15" spans="1:21" ht="40.049999999999997" customHeight="1" x14ac:dyDescent="0.3">
      <c r="A15" s="101"/>
      <c r="B15" s="13"/>
      <c r="C15" s="14" t="str">
        <f>M11</f>
        <v>CRECER稚内</v>
      </c>
      <c r="D15" s="19" t="s">
        <v>5</v>
      </c>
      <c r="E15" s="15" t="str">
        <f>M10</f>
        <v>利尻サッカー少年団</v>
      </c>
      <c r="F15" s="89"/>
      <c r="G15" s="15"/>
      <c r="H15" s="19"/>
      <c r="I15" s="16"/>
      <c r="J15" s="89"/>
      <c r="K15" s="1"/>
      <c r="M15" s="26" t="s">
        <v>17</v>
      </c>
      <c r="N15" s="27"/>
      <c r="O15" s="28">
        <f t="shared" si="0"/>
        <v>0</v>
      </c>
    </row>
    <row r="16" spans="1:21" ht="40.049999999999997" customHeight="1" x14ac:dyDescent="0.2">
      <c r="A16" s="102"/>
      <c r="B16" s="12">
        <f>TIME(HOUR(B14), MINUTE(B14)+($U$1),SECOND(B14))</f>
        <v>0.625</v>
      </c>
      <c r="C16" s="37"/>
      <c r="D16" s="30"/>
      <c r="E16" s="38"/>
      <c r="F16" s="90"/>
      <c r="G16" s="38"/>
      <c r="H16" s="30"/>
      <c r="I16" s="39"/>
      <c r="J16" s="90"/>
      <c r="K16" s="1"/>
      <c r="M16" s="18"/>
    </row>
    <row r="17" spans="1:13" ht="40.049999999999997" customHeight="1" thickBot="1" x14ac:dyDescent="0.35">
      <c r="A17" s="103"/>
      <c r="B17" s="13"/>
      <c r="C17" s="9"/>
      <c r="D17" s="7"/>
      <c r="E17" s="10"/>
      <c r="F17" s="91"/>
      <c r="G17" s="10"/>
      <c r="H17" s="7"/>
      <c r="I17" s="11"/>
      <c r="J17" s="91"/>
      <c r="K17" s="1"/>
      <c r="M17" s="18"/>
    </row>
    <row r="18" spans="1:13" ht="40.049999999999997" customHeight="1" thickBot="1" x14ac:dyDescent="0.25">
      <c r="A18" s="81" t="s">
        <v>18</v>
      </c>
      <c r="B18" s="82"/>
      <c r="C18" s="82"/>
      <c r="D18" s="82"/>
      <c r="E18" s="82"/>
      <c r="F18" s="82"/>
      <c r="G18" s="82"/>
      <c r="H18" s="82"/>
      <c r="I18" s="82"/>
      <c r="J18" s="83"/>
      <c r="K18" s="1"/>
    </row>
    <row r="19" spans="1:13" ht="15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3" ht="15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3" ht="15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3" spans="1:13" ht="15" x14ac:dyDescent="0.2">
      <c r="A23" s="1"/>
    </row>
  </sheetData>
  <mergeCells count="23">
    <mergeCell ref="B1:I1"/>
    <mergeCell ref="C4:D4"/>
    <mergeCell ref="A6:B7"/>
    <mergeCell ref="C6:E7"/>
    <mergeCell ref="F6:F7"/>
    <mergeCell ref="G6:I7"/>
    <mergeCell ref="J6:J7"/>
    <mergeCell ref="A8:A9"/>
    <mergeCell ref="F8:F9"/>
    <mergeCell ref="J8:J9"/>
    <mergeCell ref="A10:A11"/>
    <mergeCell ref="F10:F11"/>
    <mergeCell ref="J10:J11"/>
    <mergeCell ref="A16:A17"/>
    <mergeCell ref="F16:F17"/>
    <mergeCell ref="J16:J17"/>
    <mergeCell ref="A18:J18"/>
    <mergeCell ref="A12:A13"/>
    <mergeCell ref="F12:F13"/>
    <mergeCell ref="J12:J13"/>
    <mergeCell ref="A14:A15"/>
    <mergeCell ref="F14:F15"/>
    <mergeCell ref="J14:J15"/>
  </mergeCells>
  <phoneticPr fontId="1"/>
  <pageMargins left="0.70866141732283472" right="0" top="0.74803149606299213" bottom="0.74803149606299213" header="0.31496062992125984" footer="0.31496062992125984"/>
  <pageSetup paperSize="9" scale="81" fitToWidth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U23"/>
  <sheetViews>
    <sheetView zoomScale="75" zoomScaleNormal="75" workbookViewId="0">
      <selection activeCell="E21" sqref="E21"/>
    </sheetView>
  </sheetViews>
  <sheetFormatPr defaultRowHeight="13.2" x14ac:dyDescent="0.2"/>
  <cols>
    <col min="1" max="1" width="4.88671875" customWidth="1"/>
    <col min="3" max="3" width="25.77734375" customWidth="1"/>
    <col min="4" max="4" width="5.5546875" customWidth="1"/>
    <col min="5" max="5" width="25.77734375" customWidth="1"/>
    <col min="6" max="6" width="20.77734375" customWidth="1"/>
    <col min="7" max="7" width="25.77734375" customWidth="1"/>
    <col min="8" max="8" width="5.5546875" customWidth="1"/>
    <col min="9" max="9" width="25.77734375" customWidth="1"/>
    <col min="10" max="10" width="20.77734375" customWidth="1"/>
    <col min="11" max="11" width="4.88671875" customWidth="1"/>
    <col min="13" max="13" width="14.44140625" bestFit="1" customWidth="1"/>
    <col min="14" max="14" width="10.5546875" bestFit="1" customWidth="1"/>
  </cols>
  <sheetData>
    <row r="1" spans="1:21" ht="41.4" customHeight="1" x14ac:dyDescent="0.2">
      <c r="A1" s="1"/>
      <c r="B1" s="75" t="s">
        <v>19</v>
      </c>
      <c r="C1" s="76"/>
      <c r="D1" s="76"/>
      <c r="E1" s="76"/>
      <c r="F1" s="76"/>
      <c r="G1" s="76"/>
      <c r="H1" s="76"/>
      <c r="I1" s="76"/>
      <c r="J1" s="20"/>
      <c r="K1" s="1"/>
      <c r="U1">
        <v>60</v>
      </c>
    </row>
    <row r="2" spans="1:21" ht="19.95" customHeight="1" x14ac:dyDescent="0.2">
      <c r="A2" s="1"/>
      <c r="B2" s="2"/>
      <c r="C2" s="1"/>
      <c r="D2" s="1"/>
      <c r="E2" s="1"/>
      <c r="F2" s="1"/>
      <c r="G2" s="1"/>
      <c r="H2" s="1"/>
      <c r="I2" s="1"/>
      <c r="J2" s="1"/>
      <c r="K2" s="1"/>
      <c r="U2">
        <v>45</v>
      </c>
    </row>
    <row r="3" spans="1:21" ht="19.95" customHeight="1" x14ac:dyDescent="0.2">
      <c r="A3" s="1"/>
      <c r="B3" s="3" t="s">
        <v>0</v>
      </c>
      <c r="C3" s="4" t="s">
        <v>7</v>
      </c>
      <c r="D3" s="1"/>
      <c r="E3" s="1"/>
      <c r="F3" s="1"/>
      <c r="G3" s="1"/>
      <c r="H3" s="1"/>
      <c r="I3" s="21" t="s">
        <v>30</v>
      </c>
      <c r="J3" s="1"/>
      <c r="K3" s="1"/>
    </row>
    <row r="4" spans="1:21" ht="19.95" customHeight="1" x14ac:dyDescent="0.2">
      <c r="A4" s="1"/>
      <c r="B4" s="3"/>
      <c r="C4" s="74"/>
      <c r="D4" s="74"/>
      <c r="E4" s="1"/>
      <c r="F4" s="1"/>
      <c r="G4" s="17"/>
      <c r="H4" s="1"/>
      <c r="I4" s="1"/>
      <c r="J4" s="1"/>
      <c r="K4" s="1"/>
    </row>
    <row r="5" spans="1:21" ht="19.95" customHeight="1" thickBot="1" x14ac:dyDescent="0.25">
      <c r="A5" s="1" t="s">
        <v>8</v>
      </c>
      <c r="B5" s="1"/>
      <c r="C5" s="5"/>
      <c r="D5" s="1"/>
      <c r="E5" s="1"/>
      <c r="F5" s="1"/>
      <c r="G5" s="1" t="s">
        <v>9</v>
      </c>
      <c r="H5" s="1"/>
      <c r="I5" s="1"/>
      <c r="J5" s="1"/>
      <c r="K5" s="1"/>
    </row>
    <row r="6" spans="1:21" ht="40.049999999999997" customHeight="1" x14ac:dyDescent="0.2">
      <c r="A6" s="77" t="s">
        <v>1</v>
      </c>
      <c r="B6" s="78"/>
      <c r="C6" s="92" t="s">
        <v>3</v>
      </c>
      <c r="D6" s="93"/>
      <c r="E6" s="93"/>
      <c r="F6" s="84" t="s">
        <v>21</v>
      </c>
      <c r="G6" s="93" t="s">
        <v>4</v>
      </c>
      <c r="H6" s="93"/>
      <c r="I6" s="96"/>
      <c r="J6" s="84" t="s">
        <v>21</v>
      </c>
      <c r="K6" s="1"/>
    </row>
    <row r="7" spans="1:21" ht="40.049999999999997" customHeight="1" thickBot="1" x14ac:dyDescent="0.25">
      <c r="A7" s="79"/>
      <c r="B7" s="80"/>
      <c r="C7" s="94"/>
      <c r="D7" s="95"/>
      <c r="E7" s="95"/>
      <c r="F7" s="85"/>
      <c r="G7" s="95"/>
      <c r="H7" s="95"/>
      <c r="I7" s="97"/>
      <c r="J7" s="85"/>
      <c r="K7" s="1"/>
    </row>
    <row r="8" spans="1:21" ht="40.049999999999997" customHeight="1" x14ac:dyDescent="0.2">
      <c r="A8" s="98">
        <v>1</v>
      </c>
      <c r="B8" s="6">
        <v>0.375</v>
      </c>
      <c r="C8" s="29">
        <v>7</v>
      </c>
      <c r="D8" s="30" t="s">
        <v>2</v>
      </c>
      <c r="E8" s="31">
        <v>1</v>
      </c>
      <c r="F8" s="86" t="str">
        <f>M14</f>
        <v>名寄SC-B</v>
      </c>
      <c r="G8" s="31">
        <v>1</v>
      </c>
      <c r="H8" s="30" t="s">
        <v>2</v>
      </c>
      <c r="I8" s="32">
        <v>7</v>
      </c>
      <c r="J8" s="86" t="str">
        <f>M9</f>
        <v>稚内ジョゴリオSC</v>
      </c>
      <c r="K8" s="1"/>
      <c r="M8" s="22" t="s">
        <v>10</v>
      </c>
      <c r="N8" s="23"/>
      <c r="O8" s="28">
        <f>COUNTIF($C$8:$J$17,M8)</f>
        <v>3</v>
      </c>
    </row>
    <row r="9" spans="1:21" ht="40.049999999999997" customHeight="1" x14ac:dyDescent="0.3">
      <c r="A9" s="99"/>
      <c r="B9" s="8"/>
      <c r="C9" s="9" t="str">
        <f>M8</f>
        <v>浜頓別サッカー少年団</v>
      </c>
      <c r="D9" s="7" t="s">
        <v>5</v>
      </c>
      <c r="E9" s="10" t="str">
        <f>M15</f>
        <v>道北チャレンジ</v>
      </c>
      <c r="F9" s="87"/>
      <c r="G9" s="10" t="str">
        <f>M12</f>
        <v>SSB</v>
      </c>
      <c r="H9" s="7" t="s">
        <v>5</v>
      </c>
      <c r="I9" s="11" t="str">
        <f>M11</f>
        <v>CRECER稚内</v>
      </c>
      <c r="J9" s="87"/>
      <c r="K9" s="1"/>
      <c r="M9" s="24" t="s">
        <v>11</v>
      </c>
      <c r="N9" s="25"/>
      <c r="O9" s="28">
        <f t="shared" ref="O9:O15" si="0">COUNTIF($C$8:$J$17,M9)</f>
        <v>3</v>
      </c>
    </row>
    <row r="10" spans="1:21" ht="40.049999999999997" customHeight="1" x14ac:dyDescent="0.2">
      <c r="A10" s="100">
        <v>2</v>
      </c>
      <c r="B10" s="12">
        <f>TIME(HOUR(B8), MINUTE(B8)+($U$1),SECOND(B8))</f>
        <v>0.41666666666666669</v>
      </c>
      <c r="C10" s="33">
        <v>0</v>
      </c>
      <c r="D10" s="34" t="s">
        <v>2</v>
      </c>
      <c r="E10" s="35">
        <v>3</v>
      </c>
      <c r="F10" s="88" t="str">
        <f>M15</f>
        <v>道北チャレンジ</v>
      </c>
      <c r="G10" s="35">
        <v>5</v>
      </c>
      <c r="H10" s="34" t="s">
        <v>2</v>
      </c>
      <c r="I10" s="36">
        <v>0</v>
      </c>
      <c r="J10" s="88" t="str">
        <f>M12</f>
        <v>SSB</v>
      </c>
      <c r="K10" s="1"/>
      <c r="M10" s="24" t="s">
        <v>12</v>
      </c>
      <c r="N10" s="25"/>
      <c r="O10" s="28">
        <f t="shared" si="0"/>
        <v>3</v>
      </c>
    </row>
    <row r="11" spans="1:21" ht="40.049999999999997" customHeight="1" x14ac:dyDescent="0.3">
      <c r="A11" s="101"/>
      <c r="B11" s="13"/>
      <c r="C11" s="14" t="str">
        <f>M10</f>
        <v>利尻サッカー少年団</v>
      </c>
      <c r="D11" s="19" t="s">
        <v>5</v>
      </c>
      <c r="E11" s="15" t="str">
        <f>M13</f>
        <v>名寄SC-A</v>
      </c>
      <c r="F11" s="89"/>
      <c r="G11" s="15" t="str">
        <f>M14</f>
        <v>名寄SC-B</v>
      </c>
      <c r="H11" s="19" t="s">
        <v>5</v>
      </c>
      <c r="I11" s="16" t="str">
        <f>M9</f>
        <v>稚内ジョゴリオSC</v>
      </c>
      <c r="J11" s="89"/>
      <c r="K11" s="1"/>
      <c r="M11" s="24" t="s">
        <v>13</v>
      </c>
      <c r="N11" s="25"/>
      <c r="O11" s="28">
        <f t="shared" si="0"/>
        <v>3</v>
      </c>
    </row>
    <row r="12" spans="1:21" ht="40.049999999999997" customHeight="1" x14ac:dyDescent="0.2">
      <c r="A12" s="102">
        <v>3</v>
      </c>
      <c r="B12" s="12">
        <f t="shared" ref="B12" si="1">TIME(HOUR(B10), MINUTE(B10)+($U$1),SECOND(B10))</f>
        <v>0.45833333333333331</v>
      </c>
      <c r="C12" s="37">
        <v>6</v>
      </c>
      <c r="D12" s="30" t="s">
        <v>2</v>
      </c>
      <c r="E12" s="38">
        <v>0</v>
      </c>
      <c r="F12" s="90" t="str">
        <f>M8</f>
        <v>浜頓別サッカー少年団</v>
      </c>
      <c r="G12" s="38">
        <v>0</v>
      </c>
      <c r="H12" s="30" t="s">
        <v>2</v>
      </c>
      <c r="I12" s="39">
        <v>0</v>
      </c>
      <c r="J12" s="90" t="str">
        <f>M10</f>
        <v>利尻サッカー少年団</v>
      </c>
      <c r="K12" s="1"/>
      <c r="M12" s="24" t="s">
        <v>14</v>
      </c>
      <c r="N12" s="25"/>
      <c r="O12" s="28">
        <f t="shared" si="0"/>
        <v>3</v>
      </c>
    </row>
    <row r="13" spans="1:21" ht="40.049999999999997" customHeight="1" x14ac:dyDescent="0.3">
      <c r="A13" s="99"/>
      <c r="B13" s="13"/>
      <c r="C13" s="9" t="str">
        <f>M10</f>
        <v>利尻サッカー少年団</v>
      </c>
      <c r="D13" s="7" t="s">
        <v>5</v>
      </c>
      <c r="E13" s="10" t="str">
        <f>M15</f>
        <v>道北チャレンジ</v>
      </c>
      <c r="F13" s="87"/>
      <c r="G13" s="10" t="str">
        <f>M11</f>
        <v>CRECER稚内</v>
      </c>
      <c r="H13" s="7" t="s">
        <v>5</v>
      </c>
      <c r="I13" s="11" t="str">
        <f>M13</f>
        <v>名寄SC-A</v>
      </c>
      <c r="J13" s="87"/>
      <c r="K13" s="1"/>
      <c r="M13" s="24" t="s">
        <v>15</v>
      </c>
      <c r="N13" s="25"/>
      <c r="O13" s="28">
        <f t="shared" si="0"/>
        <v>3</v>
      </c>
    </row>
    <row r="14" spans="1:21" ht="40.049999999999997" customHeight="1" x14ac:dyDescent="0.2">
      <c r="A14" s="100">
        <v>4</v>
      </c>
      <c r="B14" s="12">
        <f t="shared" ref="B14" si="2">TIME(HOUR(B12), MINUTE(B12)+($U$1),SECOND(B12))</f>
        <v>0.5</v>
      </c>
      <c r="C14" s="33">
        <v>1</v>
      </c>
      <c r="D14" s="34" t="s">
        <v>2</v>
      </c>
      <c r="E14" s="35">
        <v>1</v>
      </c>
      <c r="F14" s="88" t="str">
        <f>M11</f>
        <v>CRECER稚内</v>
      </c>
      <c r="G14" s="35">
        <v>5</v>
      </c>
      <c r="H14" s="34" t="s">
        <v>2</v>
      </c>
      <c r="I14" s="36">
        <v>0</v>
      </c>
      <c r="J14" s="88" t="str">
        <f>M13</f>
        <v>名寄SC-A</v>
      </c>
      <c r="K14" s="1"/>
      <c r="M14" s="24" t="s">
        <v>16</v>
      </c>
      <c r="N14" s="25"/>
      <c r="O14" s="28">
        <f t="shared" si="0"/>
        <v>3</v>
      </c>
    </row>
    <row r="15" spans="1:21" ht="40.049999999999997" customHeight="1" x14ac:dyDescent="0.3">
      <c r="A15" s="101"/>
      <c r="B15" s="13"/>
      <c r="C15" s="14" t="str">
        <f>M8</f>
        <v>浜頓別サッカー少年団</v>
      </c>
      <c r="D15" s="19" t="s">
        <v>5</v>
      </c>
      <c r="E15" s="15" t="str">
        <f>M14</f>
        <v>名寄SC-B</v>
      </c>
      <c r="F15" s="89"/>
      <c r="G15" s="15" t="str">
        <f>M12</f>
        <v>SSB</v>
      </c>
      <c r="H15" s="19" t="s">
        <v>5</v>
      </c>
      <c r="I15" s="16" t="str">
        <f>M9</f>
        <v>稚内ジョゴリオSC</v>
      </c>
      <c r="J15" s="89"/>
      <c r="K15" s="1"/>
      <c r="M15" s="26" t="s">
        <v>17</v>
      </c>
      <c r="N15" s="27"/>
      <c r="O15" s="28">
        <f t="shared" si="0"/>
        <v>3</v>
      </c>
    </row>
    <row r="16" spans="1:21" ht="40.049999999999997" customHeight="1" x14ac:dyDescent="0.2">
      <c r="A16" s="102">
        <v>5</v>
      </c>
      <c r="B16" s="12">
        <f t="shared" ref="B16" si="3">TIME(HOUR(B14), MINUTE(B14)+($U$1),SECOND(B14))</f>
        <v>0.54166666666666663</v>
      </c>
      <c r="C16" s="105" t="s">
        <v>77</v>
      </c>
      <c r="D16" s="106"/>
      <c r="E16" s="106"/>
      <c r="F16" s="106"/>
      <c r="G16" s="106"/>
      <c r="H16" s="106"/>
      <c r="I16" s="106"/>
      <c r="J16" s="107"/>
      <c r="K16" s="1"/>
      <c r="M16" s="18"/>
    </row>
    <row r="17" spans="1:13" ht="40.049999999999997" customHeight="1" thickBot="1" x14ac:dyDescent="0.25">
      <c r="A17" s="103"/>
      <c r="B17" s="13"/>
      <c r="C17" s="108"/>
      <c r="D17" s="109"/>
      <c r="E17" s="109"/>
      <c r="F17" s="109"/>
      <c r="G17" s="109"/>
      <c r="H17" s="109"/>
      <c r="I17" s="109"/>
      <c r="J17" s="110"/>
      <c r="K17" s="1"/>
      <c r="M17" s="18"/>
    </row>
    <row r="18" spans="1:13" ht="40.049999999999997" customHeight="1" thickBot="1" x14ac:dyDescent="0.25">
      <c r="A18" s="81" t="s">
        <v>76</v>
      </c>
      <c r="B18" s="82"/>
      <c r="C18" s="82"/>
      <c r="D18" s="82"/>
      <c r="E18" s="82"/>
      <c r="F18" s="82"/>
      <c r="G18" s="82"/>
      <c r="H18" s="82"/>
      <c r="I18" s="82"/>
      <c r="J18" s="83"/>
      <c r="K18" s="1"/>
    </row>
    <row r="19" spans="1:13" ht="15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3" ht="15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3" ht="15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3" spans="1:13" ht="15" x14ac:dyDescent="0.2">
      <c r="A23" s="1"/>
    </row>
  </sheetData>
  <mergeCells count="22">
    <mergeCell ref="B1:I1"/>
    <mergeCell ref="C4:D4"/>
    <mergeCell ref="A6:B7"/>
    <mergeCell ref="C6:E7"/>
    <mergeCell ref="F6:F7"/>
    <mergeCell ref="G6:I7"/>
    <mergeCell ref="J6:J7"/>
    <mergeCell ref="A8:A9"/>
    <mergeCell ref="F8:F9"/>
    <mergeCell ref="J8:J9"/>
    <mergeCell ref="A10:A11"/>
    <mergeCell ref="F10:F11"/>
    <mergeCell ref="J10:J11"/>
    <mergeCell ref="A16:A17"/>
    <mergeCell ref="A18:J18"/>
    <mergeCell ref="A12:A13"/>
    <mergeCell ref="F12:F13"/>
    <mergeCell ref="J12:J13"/>
    <mergeCell ref="A14:A15"/>
    <mergeCell ref="F14:F15"/>
    <mergeCell ref="J14:J15"/>
    <mergeCell ref="C16:J17"/>
  </mergeCells>
  <phoneticPr fontId="1"/>
  <pageMargins left="0.70866141732283472" right="0" top="0.74803149606299213" bottom="0.74803149606299213" header="0.31496062992125984" footer="0.31496062992125984"/>
  <pageSetup paperSize="9" scale="81" fitToWidth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U23"/>
  <sheetViews>
    <sheetView zoomScale="75" zoomScaleNormal="75" workbookViewId="0">
      <selection activeCell="E16" sqref="E16"/>
    </sheetView>
  </sheetViews>
  <sheetFormatPr defaultRowHeight="13.2" x14ac:dyDescent="0.2"/>
  <cols>
    <col min="1" max="1" width="4.88671875" customWidth="1"/>
    <col min="3" max="3" width="25.77734375" customWidth="1"/>
    <col min="4" max="4" width="5.5546875" customWidth="1"/>
    <col min="5" max="5" width="25.77734375" customWidth="1"/>
    <col min="6" max="6" width="20.77734375" customWidth="1"/>
    <col min="7" max="7" width="25.77734375" customWidth="1"/>
    <col min="8" max="8" width="5.5546875" customWidth="1"/>
    <col min="9" max="9" width="25.77734375" customWidth="1"/>
    <col min="10" max="10" width="20.77734375" customWidth="1"/>
    <col min="11" max="11" width="4.88671875" customWidth="1"/>
    <col min="13" max="13" width="14.44140625" bestFit="1" customWidth="1"/>
    <col min="14" max="14" width="10.5546875" bestFit="1" customWidth="1"/>
  </cols>
  <sheetData>
    <row r="1" spans="1:21" ht="41.4" customHeight="1" x14ac:dyDescent="0.2">
      <c r="A1" s="1"/>
      <c r="B1" s="75" t="s">
        <v>19</v>
      </c>
      <c r="C1" s="76"/>
      <c r="D1" s="76"/>
      <c r="E1" s="76"/>
      <c r="F1" s="76"/>
      <c r="G1" s="76"/>
      <c r="H1" s="76"/>
      <c r="I1" s="76"/>
      <c r="J1" s="20"/>
      <c r="K1" s="1"/>
      <c r="U1">
        <v>60</v>
      </c>
    </row>
    <row r="2" spans="1:21" ht="19.95" customHeight="1" x14ac:dyDescent="0.2">
      <c r="A2" s="1"/>
      <c r="B2" s="2"/>
      <c r="C2" s="1"/>
      <c r="D2" s="1"/>
      <c r="E2" s="1"/>
      <c r="F2" s="1"/>
      <c r="G2" s="1"/>
      <c r="H2" s="1"/>
      <c r="I2" s="1"/>
      <c r="J2" s="1"/>
      <c r="K2" s="1"/>
      <c r="U2">
        <v>45</v>
      </c>
    </row>
    <row r="3" spans="1:21" ht="19.95" customHeight="1" x14ac:dyDescent="0.2">
      <c r="A3" s="1"/>
      <c r="B3" s="3" t="s">
        <v>0</v>
      </c>
      <c r="C3" s="4" t="s">
        <v>29</v>
      </c>
      <c r="D3" s="1"/>
      <c r="E3" s="1"/>
      <c r="F3" s="1"/>
      <c r="G3" s="1"/>
      <c r="H3" s="1"/>
      <c r="I3" s="21" t="s">
        <v>31</v>
      </c>
      <c r="J3" s="1"/>
      <c r="K3" s="1"/>
    </row>
    <row r="4" spans="1:21" ht="19.95" customHeight="1" x14ac:dyDescent="0.2">
      <c r="A4" s="1"/>
      <c r="B4" s="3"/>
      <c r="C4" s="74"/>
      <c r="D4" s="74"/>
      <c r="E4" s="1"/>
      <c r="F4" s="1"/>
      <c r="G4" s="17"/>
      <c r="H4" s="1"/>
      <c r="I4" s="1"/>
      <c r="J4" s="1"/>
      <c r="K4" s="1"/>
    </row>
    <row r="5" spans="1:21" ht="19.95" customHeight="1" thickBot="1" x14ac:dyDescent="0.25">
      <c r="A5" s="1" t="s">
        <v>8</v>
      </c>
      <c r="B5" s="1"/>
      <c r="C5" s="5"/>
      <c r="D5" s="1"/>
      <c r="E5" s="1"/>
      <c r="F5" s="1"/>
      <c r="G5" s="1" t="s">
        <v>9</v>
      </c>
      <c r="H5" s="1"/>
      <c r="I5" s="1"/>
      <c r="J5" s="1"/>
      <c r="K5" s="1"/>
    </row>
    <row r="6" spans="1:21" ht="40.049999999999997" customHeight="1" x14ac:dyDescent="0.2">
      <c r="A6" s="77" t="s">
        <v>1</v>
      </c>
      <c r="B6" s="78"/>
      <c r="C6" s="92" t="s">
        <v>3</v>
      </c>
      <c r="D6" s="93"/>
      <c r="E6" s="93"/>
      <c r="F6" s="84" t="s">
        <v>21</v>
      </c>
      <c r="G6" s="93" t="s">
        <v>27</v>
      </c>
      <c r="H6" s="93"/>
      <c r="I6" s="96"/>
      <c r="J6" s="84" t="s">
        <v>21</v>
      </c>
      <c r="K6" s="1"/>
    </row>
    <row r="7" spans="1:21" ht="40.049999999999997" customHeight="1" thickBot="1" x14ac:dyDescent="0.25">
      <c r="A7" s="79"/>
      <c r="B7" s="80"/>
      <c r="C7" s="94"/>
      <c r="D7" s="95"/>
      <c r="E7" s="95"/>
      <c r="F7" s="85"/>
      <c r="G7" s="95"/>
      <c r="H7" s="95"/>
      <c r="I7" s="97"/>
      <c r="J7" s="85"/>
      <c r="K7" s="1"/>
    </row>
    <row r="8" spans="1:21" ht="40.049999999999997" customHeight="1" x14ac:dyDescent="0.2">
      <c r="A8" s="98">
        <v>1</v>
      </c>
      <c r="B8" s="6">
        <v>0.45833333333333331</v>
      </c>
      <c r="C8" s="29">
        <v>0</v>
      </c>
      <c r="D8" s="30" t="s">
        <v>2</v>
      </c>
      <c r="E8" s="31">
        <v>2</v>
      </c>
      <c r="F8" s="86"/>
      <c r="G8" s="31"/>
      <c r="H8" s="30"/>
      <c r="I8" s="32"/>
      <c r="J8" s="86"/>
      <c r="K8" s="1"/>
      <c r="M8" s="22" t="s">
        <v>10</v>
      </c>
      <c r="N8" s="23"/>
      <c r="O8" s="28">
        <f>COUNTIF($C$8:$J$17,M8)</f>
        <v>2</v>
      </c>
    </row>
    <row r="9" spans="1:21" ht="40.049999999999997" customHeight="1" x14ac:dyDescent="0.3">
      <c r="A9" s="99"/>
      <c r="B9" s="8"/>
      <c r="C9" s="9" t="str">
        <f>M9</f>
        <v>稚内ジョゴリオSC</v>
      </c>
      <c r="D9" s="7" t="s">
        <v>5</v>
      </c>
      <c r="E9" s="10" t="str">
        <f>M11</f>
        <v>CRECER稚内</v>
      </c>
      <c r="F9" s="87"/>
      <c r="G9" s="10"/>
      <c r="H9" s="7"/>
      <c r="I9" s="11"/>
      <c r="J9" s="87"/>
      <c r="K9" s="1"/>
      <c r="M9" s="24" t="s">
        <v>11</v>
      </c>
      <c r="N9" s="25"/>
      <c r="O9" s="28">
        <f t="shared" ref="O9:O15" si="0">COUNTIF($C$8:$J$17,M9)</f>
        <v>2</v>
      </c>
    </row>
    <row r="10" spans="1:21" ht="40.049999999999997" customHeight="1" x14ac:dyDescent="0.2">
      <c r="A10" s="100">
        <v>2</v>
      </c>
      <c r="B10" s="12">
        <f>TIME(HOUR(B8), MINUTE(B8)+($U$1),SECOND(B8))</f>
        <v>0.5</v>
      </c>
      <c r="C10" s="33">
        <v>0</v>
      </c>
      <c r="D10" s="34" t="s">
        <v>2</v>
      </c>
      <c r="E10" s="35">
        <v>3</v>
      </c>
      <c r="F10" s="88"/>
      <c r="G10" s="35"/>
      <c r="H10" s="34"/>
      <c r="I10" s="36"/>
      <c r="J10" s="88"/>
      <c r="K10" s="1"/>
      <c r="M10" s="24" t="s">
        <v>12</v>
      </c>
      <c r="N10" s="25"/>
      <c r="O10" s="28">
        <f t="shared" si="0"/>
        <v>2</v>
      </c>
    </row>
    <row r="11" spans="1:21" ht="40.049999999999997" customHeight="1" x14ac:dyDescent="0.3">
      <c r="A11" s="101"/>
      <c r="B11" s="13"/>
      <c r="C11" s="14" t="str">
        <f>M10</f>
        <v>利尻サッカー少年団</v>
      </c>
      <c r="D11" s="19" t="s">
        <v>5</v>
      </c>
      <c r="E11" s="15" t="str">
        <f>M8</f>
        <v>浜頓別サッカー少年団</v>
      </c>
      <c r="F11" s="89"/>
      <c r="G11" s="15"/>
      <c r="H11" s="19"/>
      <c r="I11" s="16"/>
      <c r="J11" s="89"/>
      <c r="K11" s="1"/>
      <c r="M11" s="24" t="s">
        <v>13</v>
      </c>
      <c r="N11" s="25"/>
      <c r="O11" s="28">
        <f t="shared" si="0"/>
        <v>2</v>
      </c>
    </row>
    <row r="12" spans="1:21" ht="40.049999999999997" customHeight="1" x14ac:dyDescent="0.2">
      <c r="A12" s="102">
        <v>3</v>
      </c>
      <c r="B12" s="12">
        <f>TIME(HOUR(B10), MINUTE(B10)+($U$1),SECOND(B10))</f>
        <v>0.54166666666666663</v>
      </c>
      <c r="C12" s="37">
        <v>6</v>
      </c>
      <c r="D12" s="30" t="s">
        <v>2</v>
      </c>
      <c r="E12" s="38">
        <v>0</v>
      </c>
      <c r="F12" s="90"/>
      <c r="G12" s="38"/>
      <c r="H12" s="30"/>
      <c r="I12" s="39"/>
      <c r="J12" s="90"/>
      <c r="K12" s="1"/>
      <c r="M12" s="24" t="s">
        <v>14</v>
      </c>
      <c r="N12" s="25"/>
      <c r="O12" s="28">
        <f t="shared" si="0"/>
        <v>0</v>
      </c>
    </row>
    <row r="13" spans="1:21" ht="40.049999999999997" customHeight="1" x14ac:dyDescent="0.3">
      <c r="A13" s="99"/>
      <c r="B13" s="13"/>
      <c r="C13" s="9" t="str">
        <f>M11</f>
        <v>CRECER稚内</v>
      </c>
      <c r="D13" s="7" t="s">
        <v>5</v>
      </c>
      <c r="E13" s="10" t="str">
        <f>M8</f>
        <v>浜頓別サッカー少年団</v>
      </c>
      <c r="F13" s="87"/>
      <c r="G13" s="10"/>
      <c r="H13" s="7"/>
      <c r="I13" s="11"/>
      <c r="J13" s="87"/>
      <c r="K13" s="1"/>
      <c r="M13" s="24" t="s">
        <v>15</v>
      </c>
      <c r="N13" s="25"/>
      <c r="O13" s="28">
        <f t="shared" si="0"/>
        <v>0</v>
      </c>
    </row>
    <row r="14" spans="1:21" ht="40.049999999999997" customHeight="1" x14ac:dyDescent="0.2">
      <c r="A14" s="100">
        <v>4</v>
      </c>
      <c r="B14" s="12">
        <f>TIME(HOUR(B12), MINUTE(B12)+($U$1),SECOND(B12))</f>
        <v>0.58333333333333337</v>
      </c>
      <c r="C14" s="33">
        <v>6</v>
      </c>
      <c r="D14" s="34" t="s">
        <v>2</v>
      </c>
      <c r="E14" s="35">
        <v>2</v>
      </c>
      <c r="F14" s="88"/>
      <c r="G14" s="35"/>
      <c r="H14" s="34"/>
      <c r="I14" s="36"/>
      <c r="J14" s="88"/>
      <c r="K14" s="1"/>
      <c r="M14" s="24" t="s">
        <v>16</v>
      </c>
      <c r="N14" s="25"/>
      <c r="O14" s="28">
        <f t="shared" si="0"/>
        <v>0</v>
      </c>
    </row>
    <row r="15" spans="1:21" ht="40.049999999999997" customHeight="1" x14ac:dyDescent="0.3">
      <c r="A15" s="101"/>
      <c r="B15" s="13"/>
      <c r="C15" s="14" t="str">
        <f>M9</f>
        <v>稚内ジョゴリオSC</v>
      </c>
      <c r="D15" s="19" t="s">
        <v>5</v>
      </c>
      <c r="E15" s="15" t="str">
        <f>M10</f>
        <v>利尻サッカー少年団</v>
      </c>
      <c r="F15" s="89"/>
      <c r="G15" s="15"/>
      <c r="H15" s="19"/>
      <c r="I15" s="16"/>
      <c r="J15" s="89"/>
      <c r="K15" s="1"/>
      <c r="M15" s="26" t="s">
        <v>17</v>
      </c>
      <c r="N15" s="27"/>
      <c r="O15" s="28">
        <f t="shared" si="0"/>
        <v>0</v>
      </c>
    </row>
    <row r="16" spans="1:21" ht="40.049999999999997" customHeight="1" x14ac:dyDescent="0.2">
      <c r="A16" s="102"/>
      <c r="B16" s="12">
        <f>TIME(HOUR(B14), MINUTE(B14)+($U$1),SECOND(B14))</f>
        <v>0.625</v>
      </c>
      <c r="C16" s="37"/>
      <c r="D16" s="30"/>
      <c r="E16" s="38"/>
      <c r="F16" s="90"/>
      <c r="G16" s="38"/>
      <c r="H16" s="30"/>
      <c r="I16" s="39"/>
      <c r="J16" s="90"/>
      <c r="K16" s="1"/>
      <c r="M16" s="18"/>
    </row>
    <row r="17" spans="1:13" ht="40.049999999999997" customHeight="1" thickBot="1" x14ac:dyDescent="0.35">
      <c r="A17" s="103"/>
      <c r="B17" s="13"/>
      <c r="C17" s="9"/>
      <c r="D17" s="7"/>
      <c r="E17" s="10"/>
      <c r="F17" s="91"/>
      <c r="G17" s="10"/>
      <c r="H17" s="7"/>
      <c r="I17" s="11"/>
      <c r="J17" s="91"/>
      <c r="K17" s="1"/>
      <c r="M17" s="18"/>
    </row>
    <row r="18" spans="1:13" ht="40.049999999999997" customHeight="1" thickBot="1" x14ac:dyDescent="0.25">
      <c r="A18" s="81" t="s">
        <v>18</v>
      </c>
      <c r="B18" s="82"/>
      <c r="C18" s="82"/>
      <c r="D18" s="82"/>
      <c r="E18" s="82"/>
      <c r="F18" s="82"/>
      <c r="G18" s="82"/>
      <c r="H18" s="82"/>
      <c r="I18" s="82"/>
      <c r="J18" s="83"/>
      <c r="K18" s="1"/>
    </row>
    <row r="19" spans="1:13" ht="15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3" ht="15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3" ht="15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3" spans="1:13" ht="15" x14ac:dyDescent="0.2">
      <c r="A23" s="1"/>
    </row>
  </sheetData>
  <mergeCells count="23">
    <mergeCell ref="B1:I1"/>
    <mergeCell ref="C4:D4"/>
    <mergeCell ref="A6:B7"/>
    <mergeCell ref="C6:E7"/>
    <mergeCell ref="F6:F7"/>
    <mergeCell ref="G6:I7"/>
    <mergeCell ref="J6:J7"/>
    <mergeCell ref="A8:A9"/>
    <mergeCell ref="F8:F9"/>
    <mergeCell ref="J8:J9"/>
    <mergeCell ref="A10:A11"/>
    <mergeCell ref="F10:F11"/>
    <mergeCell ref="J10:J11"/>
    <mergeCell ref="A16:A17"/>
    <mergeCell ref="F16:F17"/>
    <mergeCell ref="J16:J17"/>
    <mergeCell ref="A18:J18"/>
    <mergeCell ref="A12:A13"/>
    <mergeCell ref="F12:F13"/>
    <mergeCell ref="J12:J13"/>
    <mergeCell ref="A14:A15"/>
    <mergeCell ref="F14:F15"/>
    <mergeCell ref="J14:J15"/>
  </mergeCells>
  <phoneticPr fontId="1"/>
  <pageMargins left="0.70866141732283472" right="0" top="0.74803149606299213" bottom="0.74803149606299213" header="0.31496062992125984" footer="0.31496062992125984"/>
  <pageSetup paperSize="9" scale="81" fitToWidth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U23"/>
  <sheetViews>
    <sheetView zoomScale="75" zoomScaleNormal="75" workbookViewId="0">
      <selection activeCell="I12" sqref="I12"/>
    </sheetView>
  </sheetViews>
  <sheetFormatPr defaultRowHeight="13.2" x14ac:dyDescent="0.2"/>
  <cols>
    <col min="1" max="1" width="4.88671875" customWidth="1"/>
    <col min="3" max="3" width="25.77734375" customWidth="1"/>
    <col min="4" max="4" width="5.5546875" customWidth="1"/>
    <col min="5" max="5" width="25.77734375" customWidth="1"/>
    <col min="6" max="6" width="20.77734375" customWidth="1"/>
    <col min="7" max="7" width="25.77734375" customWidth="1"/>
    <col min="8" max="8" width="5.5546875" customWidth="1"/>
    <col min="9" max="9" width="25.77734375" customWidth="1"/>
    <col min="10" max="10" width="20.77734375" customWidth="1"/>
    <col min="11" max="11" width="4.88671875" customWidth="1"/>
    <col min="13" max="13" width="14.44140625" bestFit="1" customWidth="1"/>
    <col min="14" max="14" width="10.5546875" bestFit="1" customWidth="1"/>
  </cols>
  <sheetData>
    <row r="1" spans="1:21" ht="41.4" customHeight="1" x14ac:dyDescent="0.2">
      <c r="A1" s="1"/>
      <c r="B1" s="75" t="s">
        <v>19</v>
      </c>
      <c r="C1" s="76"/>
      <c r="D1" s="76"/>
      <c r="E1" s="76"/>
      <c r="F1" s="76"/>
      <c r="G1" s="76"/>
      <c r="H1" s="76"/>
      <c r="I1" s="76"/>
      <c r="J1" s="20"/>
      <c r="K1" s="1"/>
      <c r="U1">
        <v>60</v>
      </c>
    </row>
    <row r="2" spans="1:21" ht="19.95" customHeight="1" x14ac:dyDescent="0.2">
      <c r="A2" s="1"/>
      <c r="B2" s="2"/>
      <c r="C2" s="1"/>
      <c r="D2" s="1"/>
      <c r="E2" s="1"/>
      <c r="F2" s="1"/>
      <c r="G2" s="1"/>
      <c r="H2" s="1"/>
      <c r="I2" s="1"/>
      <c r="J2" s="1"/>
      <c r="K2" s="1"/>
      <c r="U2">
        <v>45</v>
      </c>
    </row>
    <row r="3" spans="1:21" ht="19.95" customHeight="1" x14ac:dyDescent="0.2">
      <c r="A3" s="1"/>
      <c r="B3" s="3" t="s">
        <v>0</v>
      </c>
      <c r="C3" s="4" t="s">
        <v>24</v>
      </c>
      <c r="D3" s="1"/>
      <c r="E3" s="1"/>
      <c r="F3" s="1"/>
      <c r="G3" s="1"/>
      <c r="H3" s="1"/>
      <c r="I3" s="21" t="s">
        <v>33</v>
      </c>
      <c r="J3" s="1"/>
      <c r="K3" s="1"/>
    </row>
    <row r="4" spans="1:21" ht="19.95" customHeight="1" x14ac:dyDescent="0.2">
      <c r="A4" s="1"/>
      <c r="B4" s="3" t="s">
        <v>78</v>
      </c>
      <c r="C4" s="74">
        <v>0.3125</v>
      </c>
      <c r="D4" s="74"/>
      <c r="E4" s="1"/>
      <c r="F4" s="1"/>
      <c r="G4" s="17"/>
      <c r="H4" s="1"/>
      <c r="I4" s="1"/>
      <c r="J4" s="1"/>
      <c r="K4" s="1"/>
    </row>
    <row r="5" spans="1:21" ht="19.95" customHeight="1" thickBot="1" x14ac:dyDescent="0.25">
      <c r="A5" s="1" t="s">
        <v>8</v>
      </c>
      <c r="B5" s="1"/>
      <c r="C5" s="5"/>
      <c r="D5" s="1"/>
      <c r="E5" s="1"/>
      <c r="F5" s="1"/>
      <c r="G5" s="1" t="s">
        <v>9</v>
      </c>
      <c r="H5" s="1"/>
      <c r="I5" s="1"/>
      <c r="J5" s="1"/>
      <c r="K5" s="1"/>
    </row>
    <row r="6" spans="1:21" ht="40.049999999999997" customHeight="1" x14ac:dyDescent="0.2">
      <c r="A6" s="77" t="s">
        <v>1</v>
      </c>
      <c r="B6" s="78"/>
      <c r="C6" s="92" t="s">
        <v>3</v>
      </c>
      <c r="D6" s="93"/>
      <c r="E6" s="93"/>
      <c r="F6" s="84" t="s">
        <v>21</v>
      </c>
      <c r="G6" s="93" t="s">
        <v>4</v>
      </c>
      <c r="H6" s="93"/>
      <c r="I6" s="96"/>
      <c r="J6" s="84" t="s">
        <v>21</v>
      </c>
      <c r="K6" s="1"/>
    </row>
    <row r="7" spans="1:21" ht="40.049999999999997" customHeight="1" thickBot="1" x14ac:dyDescent="0.25">
      <c r="A7" s="79"/>
      <c r="B7" s="80"/>
      <c r="C7" s="94"/>
      <c r="D7" s="95"/>
      <c r="E7" s="95"/>
      <c r="F7" s="85"/>
      <c r="G7" s="95"/>
      <c r="H7" s="95"/>
      <c r="I7" s="97"/>
      <c r="J7" s="85"/>
      <c r="K7" s="1"/>
    </row>
    <row r="8" spans="1:21" ht="40.049999999999997" customHeight="1" x14ac:dyDescent="0.2">
      <c r="A8" s="98">
        <v>1</v>
      </c>
      <c r="B8" s="6">
        <v>0.35416666666666669</v>
      </c>
      <c r="C8" s="29">
        <v>1</v>
      </c>
      <c r="D8" s="30" t="s">
        <v>2</v>
      </c>
      <c r="E8" s="31">
        <v>2</v>
      </c>
      <c r="F8" s="86" t="str">
        <f>M14</f>
        <v>名寄SC-B</v>
      </c>
      <c r="G8" s="31">
        <v>0</v>
      </c>
      <c r="H8" s="30" t="s">
        <v>2</v>
      </c>
      <c r="I8" s="32">
        <v>2</v>
      </c>
      <c r="J8" s="86" t="str">
        <f>M12</f>
        <v>SSB</v>
      </c>
      <c r="K8" s="1"/>
      <c r="M8" s="22" t="s">
        <v>10</v>
      </c>
      <c r="N8" s="23"/>
      <c r="O8" s="28">
        <f>COUNTIF($C$8:$J$17,M8)</f>
        <v>0</v>
      </c>
    </row>
    <row r="9" spans="1:21" ht="40.049999999999997" customHeight="1" x14ac:dyDescent="0.3">
      <c r="A9" s="99"/>
      <c r="B9" s="8"/>
      <c r="C9" s="9" t="str">
        <f>M12</f>
        <v>SSB</v>
      </c>
      <c r="D9" s="7" t="s">
        <v>5</v>
      </c>
      <c r="E9" s="10" t="str">
        <f>M13</f>
        <v>名寄SC-A</v>
      </c>
      <c r="F9" s="87"/>
      <c r="G9" s="10" t="str">
        <f>M15</f>
        <v>道北チャレンジ</v>
      </c>
      <c r="H9" s="7" t="s">
        <v>5</v>
      </c>
      <c r="I9" s="11" t="str">
        <f>M14</f>
        <v>名寄SC-B</v>
      </c>
      <c r="J9" s="87"/>
      <c r="K9" s="1"/>
      <c r="M9" s="24" t="s">
        <v>11</v>
      </c>
      <c r="N9" s="25"/>
      <c r="O9" s="28">
        <f t="shared" ref="O9:O15" si="0">COUNTIF($C$8:$J$17,M9)</f>
        <v>0</v>
      </c>
    </row>
    <row r="10" spans="1:21" ht="40.049999999999997" customHeight="1" x14ac:dyDescent="0.2">
      <c r="A10" s="100">
        <v>2</v>
      </c>
      <c r="B10" s="12">
        <f>TIME(HOUR(B8), MINUTE(B8)+($U$1),SECOND(B8))</f>
        <v>0.39583333333333331</v>
      </c>
      <c r="C10" s="33">
        <v>0</v>
      </c>
      <c r="D10" s="34" t="s">
        <v>2</v>
      </c>
      <c r="E10" s="35">
        <v>11</v>
      </c>
      <c r="F10" s="88" t="str">
        <f>M15</f>
        <v>道北チャレンジ</v>
      </c>
      <c r="G10" s="35">
        <v>0</v>
      </c>
      <c r="H10" s="34" t="s">
        <v>2</v>
      </c>
      <c r="I10" s="36">
        <v>8</v>
      </c>
      <c r="J10" s="88" t="str">
        <f>M13</f>
        <v>名寄SC-A</v>
      </c>
      <c r="K10" s="1"/>
      <c r="M10" s="24" t="s">
        <v>12</v>
      </c>
      <c r="N10" s="25"/>
      <c r="O10" s="28">
        <f t="shared" si="0"/>
        <v>0</v>
      </c>
    </row>
    <row r="11" spans="1:21" ht="40.049999999999997" customHeight="1" x14ac:dyDescent="0.3">
      <c r="A11" s="101"/>
      <c r="B11" s="13"/>
      <c r="C11" s="14" t="str">
        <f>M14</f>
        <v>名寄SC-B</v>
      </c>
      <c r="D11" s="19" t="s">
        <v>5</v>
      </c>
      <c r="E11" s="15" t="str">
        <f>M13</f>
        <v>名寄SC-A</v>
      </c>
      <c r="F11" s="89"/>
      <c r="G11" s="15" t="str">
        <f>M15</f>
        <v>道北チャレンジ</v>
      </c>
      <c r="H11" s="19" t="s">
        <v>5</v>
      </c>
      <c r="I11" s="16" t="str">
        <f>M12</f>
        <v>SSB</v>
      </c>
      <c r="J11" s="89"/>
      <c r="K11" s="1"/>
      <c r="M11" s="24" t="s">
        <v>13</v>
      </c>
      <c r="N11" s="25"/>
      <c r="O11" s="28">
        <f t="shared" si="0"/>
        <v>0</v>
      </c>
    </row>
    <row r="12" spans="1:21" ht="40.049999999999997" customHeight="1" x14ac:dyDescent="0.2">
      <c r="A12" s="102">
        <v>3</v>
      </c>
      <c r="B12" s="12">
        <f>TIME(HOUR(B10), MINUTE(B10)+($U$1),SECOND(B10))</f>
        <v>0.4375</v>
      </c>
      <c r="C12" s="37"/>
      <c r="D12" s="30"/>
      <c r="E12" s="38"/>
      <c r="F12" s="90"/>
      <c r="G12" s="38"/>
      <c r="H12" s="30"/>
      <c r="I12" s="39"/>
      <c r="J12" s="90"/>
      <c r="K12" s="1"/>
      <c r="M12" s="24" t="s">
        <v>14</v>
      </c>
      <c r="N12" s="25"/>
      <c r="O12" s="28">
        <f t="shared" si="0"/>
        <v>3</v>
      </c>
    </row>
    <row r="13" spans="1:21" ht="40.049999999999997" customHeight="1" x14ac:dyDescent="0.3">
      <c r="A13" s="99"/>
      <c r="B13" s="13"/>
      <c r="C13" s="9"/>
      <c r="D13" s="7"/>
      <c r="E13" s="10"/>
      <c r="F13" s="87"/>
      <c r="G13" s="10"/>
      <c r="H13" s="7"/>
      <c r="I13" s="11"/>
      <c r="J13" s="87"/>
      <c r="K13" s="1"/>
      <c r="M13" s="24" t="s">
        <v>15</v>
      </c>
      <c r="N13" s="25"/>
      <c r="O13" s="28">
        <f t="shared" si="0"/>
        <v>3</v>
      </c>
    </row>
    <row r="14" spans="1:21" ht="40.049999999999997" customHeight="1" x14ac:dyDescent="0.2">
      <c r="A14" s="100"/>
      <c r="B14" s="12"/>
      <c r="C14" s="33"/>
      <c r="D14" s="34"/>
      <c r="E14" s="35"/>
      <c r="F14" s="88"/>
      <c r="G14" s="35"/>
      <c r="H14" s="34"/>
      <c r="I14" s="36"/>
      <c r="J14" s="88"/>
      <c r="K14" s="1"/>
      <c r="M14" s="24" t="s">
        <v>16</v>
      </c>
      <c r="N14" s="25"/>
      <c r="O14" s="28">
        <f t="shared" si="0"/>
        <v>3</v>
      </c>
    </row>
    <row r="15" spans="1:21" ht="40.049999999999997" customHeight="1" x14ac:dyDescent="0.3">
      <c r="A15" s="101"/>
      <c r="B15" s="13"/>
      <c r="C15" s="14"/>
      <c r="D15" s="19"/>
      <c r="E15" s="15"/>
      <c r="F15" s="89"/>
      <c r="G15" s="15"/>
      <c r="H15" s="19"/>
      <c r="I15" s="16"/>
      <c r="J15" s="89"/>
      <c r="K15" s="1"/>
      <c r="M15" s="26" t="s">
        <v>17</v>
      </c>
      <c r="N15" s="27"/>
      <c r="O15" s="28">
        <f t="shared" si="0"/>
        <v>3</v>
      </c>
    </row>
    <row r="16" spans="1:21" ht="40.049999999999997" customHeight="1" x14ac:dyDescent="0.2">
      <c r="A16" s="102"/>
      <c r="B16" s="12"/>
      <c r="C16" s="37"/>
      <c r="D16" s="30"/>
      <c r="E16" s="38"/>
      <c r="F16" s="90"/>
      <c r="G16" s="38"/>
      <c r="H16" s="30"/>
      <c r="I16" s="39"/>
      <c r="J16" s="90"/>
      <c r="K16" s="1"/>
      <c r="M16" s="18"/>
    </row>
    <row r="17" spans="1:13" ht="40.049999999999997" customHeight="1" thickBot="1" x14ac:dyDescent="0.35">
      <c r="A17" s="103"/>
      <c r="B17" s="13"/>
      <c r="C17" s="9"/>
      <c r="D17" s="7"/>
      <c r="E17" s="10"/>
      <c r="F17" s="91"/>
      <c r="G17" s="10"/>
      <c r="H17" s="7"/>
      <c r="I17" s="11"/>
      <c r="J17" s="91"/>
      <c r="K17" s="1"/>
      <c r="M17" s="18"/>
    </row>
    <row r="18" spans="1:13" ht="40.049999999999997" customHeight="1" thickBot="1" x14ac:dyDescent="0.25">
      <c r="A18" s="81" t="s">
        <v>79</v>
      </c>
      <c r="B18" s="82"/>
      <c r="C18" s="82"/>
      <c r="D18" s="82"/>
      <c r="E18" s="82"/>
      <c r="F18" s="82"/>
      <c r="G18" s="82"/>
      <c r="H18" s="82"/>
      <c r="I18" s="82"/>
      <c r="J18" s="83"/>
      <c r="K18" s="1"/>
    </row>
    <row r="19" spans="1:13" ht="15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3" ht="15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3" ht="15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3" spans="1:13" ht="15" x14ac:dyDescent="0.2">
      <c r="A23" s="1"/>
    </row>
  </sheetData>
  <mergeCells count="23">
    <mergeCell ref="B1:I1"/>
    <mergeCell ref="C4:D4"/>
    <mergeCell ref="A6:B7"/>
    <mergeCell ref="C6:E7"/>
    <mergeCell ref="F6:F7"/>
    <mergeCell ref="G6:I7"/>
    <mergeCell ref="J6:J7"/>
    <mergeCell ref="A8:A9"/>
    <mergeCell ref="F8:F9"/>
    <mergeCell ref="J8:J9"/>
    <mergeCell ref="A10:A11"/>
    <mergeCell ref="F10:F11"/>
    <mergeCell ref="J10:J11"/>
    <mergeCell ref="A16:A17"/>
    <mergeCell ref="F16:F17"/>
    <mergeCell ref="J16:J17"/>
    <mergeCell ref="A18:J18"/>
    <mergeCell ref="A12:A13"/>
    <mergeCell ref="F12:F13"/>
    <mergeCell ref="J12:J13"/>
    <mergeCell ref="A14:A15"/>
    <mergeCell ref="F14:F15"/>
    <mergeCell ref="J14:J15"/>
  </mergeCells>
  <phoneticPr fontId="1"/>
  <pageMargins left="0.70866141732283472" right="0" top="0.74803149606299213" bottom="0.74803149606299213" header="0.31496062992125984" footer="0.31496062992125984"/>
  <pageSetup paperSize="9" scale="81" fitToWidth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U23"/>
  <sheetViews>
    <sheetView topLeftCell="A2" zoomScale="75" zoomScaleNormal="75" workbookViewId="0">
      <selection activeCell="E14" sqref="E14"/>
    </sheetView>
  </sheetViews>
  <sheetFormatPr defaultRowHeight="13.2" x14ac:dyDescent="0.2"/>
  <cols>
    <col min="1" max="1" width="4.88671875" customWidth="1"/>
    <col min="3" max="3" width="25.77734375" customWidth="1"/>
    <col min="4" max="4" width="5.5546875" customWidth="1"/>
    <col min="5" max="5" width="25.77734375" customWidth="1"/>
    <col min="6" max="6" width="20.77734375" customWidth="1"/>
    <col min="7" max="7" width="25.77734375" customWidth="1"/>
    <col min="8" max="8" width="5.5546875" customWidth="1"/>
    <col min="9" max="9" width="25.77734375" customWidth="1"/>
    <col min="10" max="10" width="20.77734375" customWidth="1"/>
    <col min="11" max="11" width="4.88671875" customWidth="1"/>
    <col min="13" max="13" width="14.44140625" bestFit="1" customWidth="1"/>
    <col min="14" max="14" width="10.5546875" bestFit="1" customWidth="1"/>
  </cols>
  <sheetData>
    <row r="1" spans="1:21" ht="41.4" customHeight="1" x14ac:dyDescent="0.2">
      <c r="A1" s="1"/>
      <c r="B1" s="75" t="s">
        <v>19</v>
      </c>
      <c r="C1" s="76"/>
      <c r="D1" s="76"/>
      <c r="E1" s="76"/>
      <c r="F1" s="76"/>
      <c r="G1" s="76"/>
      <c r="H1" s="76"/>
      <c r="I1" s="76"/>
      <c r="J1" s="20"/>
      <c r="K1" s="1"/>
      <c r="U1">
        <v>60</v>
      </c>
    </row>
    <row r="2" spans="1:21" ht="19.95" customHeight="1" x14ac:dyDescent="0.2">
      <c r="A2" s="1"/>
      <c r="B2" s="2"/>
      <c r="C2" s="1"/>
      <c r="D2" s="1"/>
      <c r="E2" s="1"/>
      <c r="F2" s="1"/>
      <c r="G2" s="1"/>
      <c r="H2" s="1"/>
      <c r="I2" s="1"/>
      <c r="J2" s="1"/>
      <c r="K2" s="1"/>
      <c r="U2">
        <v>45</v>
      </c>
    </row>
    <row r="3" spans="1:21" ht="19.95" customHeight="1" x14ac:dyDescent="0.2">
      <c r="A3" s="1"/>
      <c r="B3" s="3" t="s">
        <v>0</v>
      </c>
      <c r="C3" s="4" t="s">
        <v>29</v>
      </c>
      <c r="D3" s="1"/>
      <c r="E3" s="1"/>
      <c r="F3" s="1"/>
      <c r="G3" s="1"/>
      <c r="H3" s="1"/>
      <c r="I3" s="21" t="s">
        <v>33</v>
      </c>
      <c r="J3" s="1"/>
      <c r="K3" s="1"/>
    </row>
    <row r="4" spans="1:21" ht="19.95" customHeight="1" x14ac:dyDescent="0.2">
      <c r="A4" s="1"/>
      <c r="B4" s="3"/>
      <c r="C4" s="74"/>
      <c r="D4" s="74"/>
      <c r="E4" s="1"/>
      <c r="F4" s="1"/>
      <c r="G4" s="17"/>
      <c r="H4" s="1"/>
      <c r="I4" s="1"/>
      <c r="J4" s="1"/>
      <c r="K4" s="1"/>
    </row>
    <row r="5" spans="1:21" ht="19.95" customHeight="1" thickBot="1" x14ac:dyDescent="0.25">
      <c r="A5" s="1" t="s">
        <v>8</v>
      </c>
      <c r="B5" s="1"/>
      <c r="C5" s="5"/>
      <c r="D5" s="1"/>
      <c r="E5" s="1"/>
      <c r="F5" s="1"/>
      <c r="G5" s="1" t="s">
        <v>9</v>
      </c>
      <c r="H5" s="1"/>
      <c r="I5" s="1"/>
      <c r="J5" s="1"/>
      <c r="K5" s="1"/>
    </row>
    <row r="6" spans="1:21" ht="40.049999999999997" customHeight="1" x14ac:dyDescent="0.2">
      <c r="A6" s="77" t="s">
        <v>1</v>
      </c>
      <c r="B6" s="78"/>
      <c r="C6" s="92" t="s">
        <v>3</v>
      </c>
      <c r="D6" s="93"/>
      <c r="E6" s="93"/>
      <c r="F6" s="84" t="s">
        <v>21</v>
      </c>
      <c r="G6" s="93" t="s">
        <v>27</v>
      </c>
      <c r="H6" s="93"/>
      <c r="I6" s="96"/>
      <c r="J6" s="84" t="s">
        <v>21</v>
      </c>
      <c r="K6" s="1"/>
    </row>
    <row r="7" spans="1:21" ht="40.049999999999997" customHeight="1" thickBot="1" x14ac:dyDescent="0.25">
      <c r="A7" s="79"/>
      <c r="B7" s="80"/>
      <c r="C7" s="94"/>
      <c r="D7" s="95"/>
      <c r="E7" s="95"/>
      <c r="F7" s="85"/>
      <c r="G7" s="95"/>
      <c r="H7" s="95"/>
      <c r="I7" s="97"/>
      <c r="J7" s="85"/>
      <c r="K7" s="1"/>
    </row>
    <row r="8" spans="1:21" ht="40.049999999999997" customHeight="1" x14ac:dyDescent="0.2">
      <c r="A8" s="98">
        <v>1</v>
      </c>
      <c r="B8" s="6">
        <v>0.45833333333333331</v>
      </c>
      <c r="C8" s="29">
        <v>1</v>
      </c>
      <c r="D8" s="30" t="s">
        <v>2</v>
      </c>
      <c r="E8" s="31">
        <v>3</v>
      </c>
      <c r="F8" s="86"/>
      <c r="G8" s="31"/>
      <c r="H8" s="30"/>
      <c r="I8" s="32"/>
      <c r="J8" s="86"/>
      <c r="K8" s="1"/>
      <c r="M8" s="22" t="s">
        <v>10</v>
      </c>
      <c r="N8" s="23"/>
      <c r="O8" s="28">
        <f>COUNTIF($C$8:$J$17,M8)</f>
        <v>2</v>
      </c>
    </row>
    <row r="9" spans="1:21" ht="40.049999999999997" customHeight="1" x14ac:dyDescent="0.3">
      <c r="A9" s="99"/>
      <c r="B9" s="8"/>
      <c r="C9" s="9" t="str">
        <f>M9</f>
        <v>稚内ジョゴリオSC</v>
      </c>
      <c r="D9" s="7" t="s">
        <v>5</v>
      </c>
      <c r="E9" s="10" t="str">
        <f>M8</f>
        <v>浜頓別サッカー少年団</v>
      </c>
      <c r="F9" s="87"/>
      <c r="G9" s="10"/>
      <c r="H9" s="7"/>
      <c r="I9" s="11"/>
      <c r="J9" s="87"/>
      <c r="K9" s="1"/>
      <c r="M9" s="24" t="s">
        <v>11</v>
      </c>
      <c r="N9" s="25"/>
      <c r="O9" s="28">
        <f t="shared" ref="O9:O15" si="0">COUNTIF($C$8:$J$17,M9)</f>
        <v>2</v>
      </c>
    </row>
    <row r="10" spans="1:21" ht="40.049999999999997" customHeight="1" x14ac:dyDescent="0.2">
      <c r="A10" s="100">
        <v>2</v>
      </c>
      <c r="B10" s="12">
        <f>TIME(HOUR(B8), MINUTE(B8)+($U$1),SECOND(B8))</f>
        <v>0.5</v>
      </c>
      <c r="C10" s="33">
        <v>7</v>
      </c>
      <c r="D10" s="34" t="s">
        <v>2</v>
      </c>
      <c r="E10" s="35">
        <v>0</v>
      </c>
      <c r="F10" s="88"/>
      <c r="G10" s="35"/>
      <c r="H10" s="34"/>
      <c r="I10" s="36"/>
      <c r="J10" s="88"/>
      <c r="K10" s="1"/>
      <c r="M10" s="24" t="s">
        <v>12</v>
      </c>
      <c r="N10" s="25"/>
      <c r="O10" s="28">
        <f t="shared" si="0"/>
        <v>2</v>
      </c>
    </row>
    <row r="11" spans="1:21" ht="40.049999999999997" customHeight="1" x14ac:dyDescent="0.3">
      <c r="A11" s="101"/>
      <c r="B11" s="13"/>
      <c r="C11" s="14" t="str">
        <f>M11</f>
        <v>CRECER稚内</v>
      </c>
      <c r="D11" s="19" t="s">
        <v>5</v>
      </c>
      <c r="E11" s="15" t="str">
        <f>M10</f>
        <v>利尻サッカー少年団</v>
      </c>
      <c r="F11" s="89"/>
      <c r="G11" s="15"/>
      <c r="H11" s="19"/>
      <c r="I11" s="16"/>
      <c r="J11" s="89"/>
      <c r="K11" s="1"/>
      <c r="M11" s="24" t="s">
        <v>13</v>
      </c>
      <c r="N11" s="25"/>
      <c r="O11" s="28">
        <f t="shared" si="0"/>
        <v>2</v>
      </c>
    </row>
    <row r="12" spans="1:21" ht="40.049999999999997" customHeight="1" x14ac:dyDescent="0.2">
      <c r="A12" s="102">
        <v>3</v>
      </c>
      <c r="B12" s="12">
        <f>TIME(HOUR(B10), MINUTE(B10)+($U$1),SECOND(B10))</f>
        <v>0.54166666666666663</v>
      </c>
      <c r="C12" s="37">
        <v>0</v>
      </c>
      <c r="D12" s="30" t="s">
        <v>2</v>
      </c>
      <c r="E12" s="38">
        <v>8</v>
      </c>
      <c r="F12" s="90"/>
      <c r="G12" s="38"/>
      <c r="H12" s="30"/>
      <c r="I12" s="39"/>
      <c r="J12" s="90"/>
      <c r="K12" s="1"/>
      <c r="M12" s="24" t="s">
        <v>14</v>
      </c>
      <c r="N12" s="25"/>
      <c r="O12" s="28">
        <f t="shared" si="0"/>
        <v>0</v>
      </c>
    </row>
    <row r="13" spans="1:21" ht="40.049999999999997" customHeight="1" x14ac:dyDescent="0.3">
      <c r="A13" s="99"/>
      <c r="B13" s="13"/>
      <c r="C13" s="9" t="str">
        <f>M9</f>
        <v>稚内ジョゴリオSC</v>
      </c>
      <c r="D13" s="7" t="s">
        <v>5</v>
      </c>
      <c r="E13" s="10" t="str">
        <f>M11</f>
        <v>CRECER稚内</v>
      </c>
      <c r="F13" s="87"/>
      <c r="G13" s="10"/>
      <c r="H13" s="7"/>
      <c r="I13" s="11"/>
      <c r="J13" s="87"/>
      <c r="K13" s="1"/>
      <c r="M13" s="24" t="s">
        <v>15</v>
      </c>
      <c r="N13" s="25"/>
      <c r="O13" s="28">
        <f t="shared" si="0"/>
        <v>0</v>
      </c>
    </row>
    <row r="14" spans="1:21" ht="40.049999999999997" customHeight="1" x14ac:dyDescent="0.2">
      <c r="A14" s="100">
        <v>4</v>
      </c>
      <c r="B14" s="12">
        <f>TIME(HOUR(B12), MINUTE(B12)+($U$1),SECOND(B12))</f>
        <v>0.58333333333333337</v>
      </c>
      <c r="C14" s="33">
        <v>0</v>
      </c>
      <c r="D14" s="34" t="s">
        <v>2</v>
      </c>
      <c r="E14" s="35">
        <v>2</v>
      </c>
      <c r="F14" s="88"/>
      <c r="G14" s="35"/>
      <c r="H14" s="34"/>
      <c r="I14" s="36"/>
      <c r="J14" s="88"/>
      <c r="K14" s="1"/>
      <c r="M14" s="24" t="s">
        <v>16</v>
      </c>
      <c r="N14" s="25"/>
      <c r="O14" s="28">
        <f t="shared" si="0"/>
        <v>0</v>
      </c>
    </row>
    <row r="15" spans="1:21" ht="40.049999999999997" customHeight="1" x14ac:dyDescent="0.3">
      <c r="A15" s="101"/>
      <c r="B15" s="13"/>
      <c r="C15" s="14" t="str">
        <f>M10</f>
        <v>利尻サッカー少年団</v>
      </c>
      <c r="D15" s="19" t="s">
        <v>5</v>
      </c>
      <c r="E15" s="15" t="str">
        <f>M8</f>
        <v>浜頓別サッカー少年団</v>
      </c>
      <c r="F15" s="89"/>
      <c r="G15" s="15"/>
      <c r="H15" s="19"/>
      <c r="I15" s="16"/>
      <c r="J15" s="89"/>
      <c r="K15" s="1"/>
      <c r="M15" s="26" t="s">
        <v>17</v>
      </c>
      <c r="N15" s="27"/>
      <c r="O15" s="28">
        <f t="shared" si="0"/>
        <v>0</v>
      </c>
    </row>
    <row r="16" spans="1:21" ht="40.049999999999997" customHeight="1" x14ac:dyDescent="0.2">
      <c r="A16" s="102"/>
      <c r="B16" s="12">
        <f>TIME(HOUR(B14), MINUTE(B14)+($U$1),SECOND(B14))</f>
        <v>0.625</v>
      </c>
      <c r="C16" s="37"/>
      <c r="D16" s="30"/>
      <c r="E16" s="38"/>
      <c r="F16" s="90"/>
      <c r="G16" s="38"/>
      <c r="H16" s="30"/>
      <c r="I16" s="39"/>
      <c r="J16" s="90"/>
      <c r="K16" s="1"/>
      <c r="M16" s="18"/>
    </row>
    <row r="17" spans="1:13" ht="40.049999999999997" customHeight="1" thickBot="1" x14ac:dyDescent="0.35">
      <c r="A17" s="103"/>
      <c r="B17" s="13"/>
      <c r="C17" s="9"/>
      <c r="D17" s="7"/>
      <c r="E17" s="10"/>
      <c r="F17" s="91"/>
      <c r="G17" s="10"/>
      <c r="H17" s="7"/>
      <c r="I17" s="11"/>
      <c r="J17" s="91"/>
      <c r="K17" s="1"/>
      <c r="M17" s="18"/>
    </row>
    <row r="18" spans="1:13" ht="40.049999999999997" customHeight="1" thickBot="1" x14ac:dyDescent="0.25">
      <c r="A18" s="81" t="s">
        <v>18</v>
      </c>
      <c r="B18" s="82"/>
      <c r="C18" s="82"/>
      <c r="D18" s="82"/>
      <c r="E18" s="82"/>
      <c r="F18" s="82"/>
      <c r="G18" s="82"/>
      <c r="H18" s="82"/>
      <c r="I18" s="82"/>
      <c r="J18" s="83"/>
      <c r="K18" s="1"/>
    </row>
    <row r="19" spans="1:13" ht="15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3" ht="15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3" ht="15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3" spans="1:13" ht="15" x14ac:dyDescent="0.2">
      <c r="A23" s="1"/>
    </row>
  </sheetData>
  <mergeCells count="23">
    <mergeCell ref="B1:I1"/>
    <mergeCell ref="C4:D4"/>
    <mergeCell ref="A6:B7"/>
    <mergeCell ref="C6:E7"/>
    <mergeCell ref="F6:F7"/>
    <mergeCell ref="G6:I7"/>
    <mergeCell ref="J6:J7"/>
    <mergeCell ref="A8:A9"/>
    <mergeCell ref="F8:F9"/>
    <mergeCell ref="J8:J9"/>
    <mergeCell ref="A10:A11"/>
    <mergeCell ref="F10:F11"/>
    <mergeCell ref="J10:J11"/>
    <mergeCell ref="A16:A17"/>
    <mergeCell ref="F16:F17"/>
    <mergeCell ref="J16:J17"/>
    <mergeCell ref="A18:J18"/>
    <mergeCell ref="A12:A13"/>
    <mergeCell ref="F12:F13"/>
    <mergeCell ref="J12:J13"/>
    <mergeCell ref="A14:A15"/>
    <mergeCell ref="F14:F15"/>
    <mergeCell ref="J14:J15"/>
  </mergeCells>
  <phoneticPr fontId="1"/>
  <pageMargins left="0.70866141732283472" right="0" top="0.74803149606299213" bottom="0.74803149606299213" header="0.31496062992125984" footer="0.31496062992125984"/>
  <pageSetup paperSize="9" scale="81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11</vt:i4>
      </vt:variant>
    </vt:vector>
  </HeadingPairs>
  <TitlesOfParts>
    <vt:vector size="23" baseType="lpstr">
      <vt:lpstr>U12合同リーグ0518枝幸開催</vt:lpstr>
      <vt:lpstr>U12合同リーグ0525枝幸開催</vt:lpstr>
      <vt:lpstr>U12合同リーグ0622士別開催</vt:lpstr>
      <vt:lpstr>U12合同リーグ0629士別開催</vt:lpstr>
      <vt:lpstr>U12合同リーグ0629稚内開催</vt:lpstr>
      <vt:lpstr>U12合同リーグ0720枝幸開催</vt:lpstr>
      <vt:lpstr>U12合同リーグ0810稚内開催</vt:lpstr>
      <vt:lpstr>U12合同リーグ0817士別開催</vt:lpstr>
      <vt:lpstr>U12合同リーグ0817稚内開催</vt:lpstr>
      <vt:lpstr>U12合同リーグ0831枝幸開催</vt:lpstr>
      <vt:lpstr>U12合同リーグ結果集計表</vt:lpstr>
      <vt:lpstr>U12合同リーグ0907枝幸開催【交流】</vt:lpstr>
      <vt:lpstr>U12合同リーグ0518枝幸開催!Print_Area</vt:lpstr>
      <vt:lpstr>U12合同リーグ0525枝幸開催!Print_Area</vt:lpstr>
      <vt:lpstr>U12合同リーグ0622士別開催!Print_Area</vt:lpstr>
      <vt:lpstr>U12合同リーグ0629士別開催!Print_Area</vt:lpstr>
      <vt:lpstr>U12合同リーグ0629稚内開催!Print_Area</vt:lpstr>
      <vt:lpstr>U12合同リーグ0720枝幸開催!Print_Area</vt:lpstr>
      <vt:lpstr>U12合同リーグ0810稚内開催!Print_Area</vt:lpstr>
      <vt:lpstr>U12合同リーグ0817士別開催!Print_Area</vt:lpstr>
      <vt:lpstr>U12合同リーグ0817稚内開催!Print_Area</vt:lpstr>
      <vt:lpstr>U12合同リーグ0831枝幸開催!Print_Area</vt:lpstr>
      <vt:lpstr>U12合同リーグ0907枝幸開催【交流】!Print_Area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工藤正昭</dc:creator>
  <cp:lastModifiedBy>健史 鈴木</cp:lastModifiedBy>
  <cp:lastPrinted>2025-09-01T00:17:21Z</cp:lastPrinted>
  <dcterms:created xsi:type="dcterms:W3CDTF">2024-04-30T05:58:30Z</dcterms:created>
  <dcterms:modified xsi:type="dcterms:W3CDTF">2025-09-01T14:46:50Z</dcterms:modified>
</cp:coreProperties>
</file>