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filterPrivacy="1"/>
  <xr:revisionPtr revIDLastSave="0" documentId="13_ncr:1_{EFEFCC37-C7BE-49A2-B8C4-1CEF8E8DBCE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リーグ勝敗表" sheetId="1" r:id="rId1"/>
  </sheets>
  <definedNames>
    <definedName name="_xlnm.Print_Area" localSheetId="0">リーグ勝敗表!$A$1:$Z$26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0" i="1" l="1"/>
  <c r="Q20" i="1"/>
  <c r="V11" i="1"/>
  <c r="T5" i="1"/>
  <c r="V7" i="1"/>
  <c r="T9" i="1"/>
  <c r="W9" i="1" s="1"/>
  <c r="V24" i="1" l="1"/>
  <c r="V22" i="1"/>
  <c r="V20" i="1"/>
  <c r="V18" i="1"/>
  <c r="U24" i="1"/>
  <c r="U22" i="1"/>
  <c r="U20" i="1"/>
  <c r="U18" i="1"/>
  <c r="X7" i="1"/>
  <c r="X5" i="1"/>
  <c r="Y11" i="1"/>
  <c r="Y13" i="1"/>
  <c r="X9" i="1"/>
  <c r="X11" i="1"/>
  <c r="X13" i="1"/>
  <c r="Y7" i="1"/>
  <c r="S22" i="1" l="1"/>
  <c r="S24" i="1"/>
  <c r="V9" i="1"/>
  <c r="V13" i="1"/>
  <c r="V5" i="1"/>
  <c r="Y9" i="1"/>
  <c r="Y5" i="1"/>
  <c r="Q24" i="1" l="1"/>
  <c r="R24" i="1"/>
  <c r="Q22" i="1"/>
  <c r="R20" i="1"/>
  <c r="R18" i="1"/>
  <c r="N17" i="1"/>
  <c r="K17" i="1"/>
  <c r="H17" i="1"/>
  <c r="E17" i="1"/>
  <c r="R22" i="1" l="1"/>
  <c r="T22" i="1" s="1"/>
  <c r="S18" i="1"/>
  <c r="T20" i="1"/>
  <c r="T24" i="1"/>
  <c r="Q18" i="1"/>
  <c r="T18" i="1" s="1"/>
  <c r="Q4" i="1" l="1"/>
  <c r="N4" i="1"/>
  <c r="K4" i="1"/>
  <c r="H4" i="1"/>
  <c r="E4" i="1"/>
  <c r="U13" i="1"/>
  <c r="U11" i="1"/>
  <c r="U7" i="1"/>
  <c r="U9" i="1" l="1"/>
  <c r="T7" i="1"/>
  <c r="W7" i="1" s="1"/>
  <c r="T11" i="1"/>
  <c r="W11" i="1" s="1"/>
  <c r="T13" i="1"/>
  <c r="W13" i="1" s="1"/>
  <c r="U5" i="1"/>
  <c r="W5" i="1" l="1"/>
  <c r="Z13" i="1" l="1"/>
  <c r="Z7" i="1"/>
  <c r="Z9" i="1"/>
</calcChain>
</file>

<file path=xl/sharedStrings.xml><?xml version="1.0" encoding="utf-8"?>
<sst xmlns="http://schemas.openxmlformats.org/spreadsheetml/2006/main" count="93" uniqueCount="25">
  <si>
    <t>チーム名</t>
    <rPh sb="3" eb="4">
      <t>メイ</t>
    </rPh>
    <phoneticPr fontId="1"/>
  </si>
  <si>
    <t>-</t>
    <phoneticPr fontId="1"/>
  </si>
  <si>
    <t>勝</t>
    <rPh sb="0" eb="1">
      <t>カツ</t>
    </rPh>
    <phoneticPr fontId="1"/>
  </si>
  <si>
    <t>敗</t>
    <rPh sb="0" eb="1">
      <t>ハイ</t>
    </rPh>
    <phoneticPr fontId="1"/>
  </si>
  <si>
    <t>分</t>
    <rPh sb="0" eb="1">
      <t>ワ</t>
    </rPh>
    <phoneticPr fontId="1"/>
  </si>
  <si>
    <t>勝点</t>
    <rPh sb="0" eb="1">
      <t>カ</t>
    </rPh>
    <rPh sb="1" eb="2">
      <t>テン</t>
    </rPh>
    <phoneticPr fontId="1"/>
  </si>
  <si>
    <t>失点</t>
    <rPh sb="0" eb="2">
      <t>シッテン</t>
    </rPh>
    <phoneticPr fontId="1"/>
  </si>
  <si>
    <t>得点</t>
    <rPh sb="0" eb="2">
      <t>トクテン</t>
    </rPh>
    <phoneticPr fontId="1"/>
  </si>
  <si>
    <t>順位</t>
    <rPh sb="0" eb="2">
      <t>ジュンイ</t>
    </rPh>
    <phoneticPr fontId="1"/>
  </si>
  <si>
    <t>最北四十雀</t>
    <rPh sb="0" eb="5">
      <t>サイホクシジュウカラ</t>
    </rPh>
    <phoneticPr fontId="1"/>
  </si>
  <si>
    <t>稚内市役所</t>
    <rPh sb="0" eb="5">
      <t>ワッカナイシヤクショ</t>
    </rPh>
    <phoneticPr fontId="1"/>
  </si>
  <si>
    <t>FC　シャイネス</t>
    <phoneticPr fontId="1"/>
  </si>
  <si>
    <t>RENOVEX</t>
    <phoneticPr fontId="1"/>
  </si>
  <si>
    <t>宇宙企画</t>
    <rPh sb="0" eb="2">
      <t>ウチュウ</t>
    </rPh>
    <rPh sb="2" eb="4">
      <t>キカク</t>
    </rPh>
    <phoneticPr fontId="1"/>
  </si>
  <si>
    <t>未成年</t>
    <rPh sb="0" eb="3">
      <t>ミセイネン</t>
    </rPh>
    <phoneticPr fontId="1"/>
  </si>
  <si>
    <t>FC　Alma</t>
    <phoneticPr fontId="1"/>
  </si>
  <si>
    <t>ステラマーレ</t>
    <phoneticPr fontId="1"/>
  </si>
  <si>
    <t>中山峠</t>
    <rPh sb="0" eb="3">
      <t>ナカヤマトウゲ</t>
    </rPh>
    <phoneticPr fontId="1"/>
  </si>
  <si>
    <t>Aブロック</t>
    <phoneticPr fontId="1"/>
  </si>
  <si>
    <t>Bブロック</t>
    <phoneticPr fontId="1"/>
  </si>
  <si>
    <t>試合時間20分1本</t>
    <rPh sb="0" eb="2">
      <t>シアイ</t>
    </rPh>
    <rPh sb="2" eb="4">
      <t>ジカン</t>
    </rPh>
    <rPh sb="6" eb="7">
      <t>プン</t>
    </rPh>
    <rPh sb="8" eb="9">
      <t>ポン</t>
    </rPh>
    <phoneticPr fontId="1"/>
  </si>
  <si>
    <t>試合時間25分1本</t>
    <rPh sb="0" eb="2">
      <t>シアイ</t>
    </rPh>
    <rPh sb="2" eb="4">
      <t>ジカン</t>
    </rPh>
    <rPh sb="6" eb="7">
      <t>プン</t>
    </rPh>
    <rPh sb="8" eb="9">
      <t>ポン</t>
    </rPh>
    <phoneticPr fontId="1"/>
  </si>
  <si>
    <t>○</t>
    <phoneticPr fontId="1"/>
  </si>
  <si>
    <t>×</t>
    <phoneticPr fontId="1"/>
  </si>
  <si>
    <t>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</si>
</sst>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  <font>
      <sz val="8"/>
      <color theme="1"/>
      <name val="メイリオ"/>
      <family val="3"/>
      <charset val="128"/>
      <scheme val="minor"/>
    </font>
    <font>
      <b/>
      <sz val="10"/>
      <color theme="1"/>
      <name val="メイリオ"/>
      <family val="3"/>
      <charset val="128"/>
      <scheme val="minor"/>
    </font>
    <font>
      <sz val="10"/>
      <color theme="1"/>
      <name val="メイリオ"/>
      <family val="3"/>
      <charset val="128"/>
      <scheme val="minor"/>
    </font>
    <font>
      <b/>
      <sz val="10"/>
      <color theme="0"/>
      <name val="メイリオ"/>
      <family val="3"/>
      <charset val="128"/>
      <scheme val="minor"/>
    </font>
    <font>
      <sz val="10"/>
      <color theme="0"/>
      <name val="メイリオ"/>
      <family val="3"/>
      <charset val="128"/>
      <scheme val="minor"/>
    </font>
    <font>
      <b/>
      <sz val="48"/>
      <color theme="0"/>
      <name val="メイリオ"/>
      <family val="3"/>
      <charset val="128"/>
      <scheme val="minor"/>
    </font>
    <font>
      <sz val="16"/>
      <color theme="1"/>
      <name val="メイリオ"/>
      <family val="3"/>
      <charset val="128"/>
      <scheme val="minor"/>
    </font>
    <font>
      <b/>
      <sz val="9"/>
      <color theme="0"/>
      <name val="メイリオ"/>
      <family val="3"/>
      <charset val="128"/>
      <scheme val="minor"/>
    </font>
    <font>
      <b/>
      <sz val="11"/>
      <color theme="1"/>
      <name val="メイリオ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6" fillId="2" borderId="33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4" fillId="0" borderId="4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4" fillId="0" borderId="47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4" fillId="0" borderId="31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  <protection hidden="1"/>
    </xf>
    <xf numFmtId="0" fontId="4" fillId="0" borderId="29" xfId="0" applyFont="1" applyFill="1" applyBorder="1" applyAlignment="1" applyProtection="1">
      <alignment horizontal="center" vertical="center"/>
      <protection hidden="1"/>
    </xf>
    <xf numFmtId="0" fontId="4" fillId="0" borderId="30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0" xfId="0" applyFont="1" applyFill="1" applyBorder="1" applyAlignment="1" applyProtection="1">
      <alignment horizontal="center" vertical="center"/>
      <protection hidden="1"/>
    </xf>
    <xf numFmtId="0" fontId="4" fillId="0" borderId="41" xfId="0" applyFont="1" applyFill="1" applyBorder="1" applyAlignment="1" applyProtection="1">
      <alignment horizontal="center" vertical="center"/>
      <protection hidden="1"/>
    </xf>
    <xf numFmtId="0" fontId="4" fillId="0" borderId="37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47" xfId="0" applyFont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49" xfId="0" applyFont="1" applyFill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b/>
        <i/>
        <color rgb="FFFF0000"/>
      </font>
      <fill>
        <patternFill>
          <bgColor theme="9" tint="0.79998168889431442"/>
        </patternFill>
      </fill>
    </dxf>
    <dxf>
      <font>
        <b/>
        <i/>
        <color theme="3"/>
      </font>
      <fill>
        <patternFill>
          <bgColor theme="8" tint="0.79998168889431442"/>
        </patternFill>
      </fill>
    </dxf>
    <dxf>
      <font>
        <b/>
        <i/>
        <color rgb="FFFF0000"/>
      </font>
      <fill>
        <patternFill>
          <bgColor theme="9" tint="0.79998168889431442"/>
        </patternFill>
      </fill>
    </dxf>
    <dxf>
      <font>
        <b/>
        <i/>
        <color theme="3"/>
      </font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FFFFCC"/>
      <color rgb="FF00CC00"/>
      <color rgb="FFCCFFCC"/>
      <color rgb="FF008000"/>
      <color rgb="FF33CC33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0</xdr:rowOff>
    </xdr:from>
    <xdr:to>
      <xdr:col>16</xdr:col>
      <xdr:colOff>177800</xdr:colOff>
      <xdr:row>1</xdr:row>
      <xdr:rowOff>690500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11175" y="0"/>
          <a:ext cx="6664325" cy="10080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38100">
          <a:solidFill>
            <a:srgbClr val="0070C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393700</xdr:colOff>
      <xdr:row>0</xdr:row>
      <xdr:rowOff>38101</xdr:rowOff>
    </xdr:from>
    <xdr:to>
      <xdr:col>16</xdr:col>
      <xdr:colOff>101600</xdr:colOff>
      <xdr:row>1</xdr:row>
      <xdr:rowOff>728601</xdr:rowOff>
    </xdr:to>
    <xdr:sp macro="" textlink="">
      <xdr:nvSpPr>
        <xdr:cNvPr id="4" name="片側の 2 つの角を丸めた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rot="16200000">
          <a:off x="3242500" y="-2810699"/>
          <a:ext cx="1008000" cy="6705600"/>
        </a:xfrm>
        <a:prstGeom prst="round2SameRect">
          <a:avLst/>
        </a:prstGeom>
        <a:solidFill>
          <a:srgbClr val="0070C0"/>
        </a:solidFill>
        <a:ln w="38100">
          <a:solidFill>
            <a:srgbClr val="0070C0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158749</xdr:colOff>
      <xdr:row>0</xdr:row>
      <xdr:rowOff>95825</xdr:rowOff>
    </xdr:from>
    <xdr:ext cx="4440575" cy="892552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71549" y="95825"/>
          <a:ext cx="4440575" cy="8925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3200" b="1" baseline="0">
              <a:solidFill>
                <a:schemeClr val="bg1"/>
              </a:solidFill>
              <a:latin typeface="+mj-ea"/>
              <a:ea typeface="+mj-ea"/>
            </a:rPr>
            <a:t>2020 </a:t>
          </a:r>
          <a:r>
            <a:rPr kumimoji="1" lang="ja-JP" altLang="en-US" sz="3200" b="1" baseline="0">
              <a:solidFill>
                <a:schemeClr val="bg1"/>
              </a:solidFill>
              <a:latin typeface="+mj-ea"/>
              <a:ea typeface="+mj-ea"/>
            </a:rPr>
            <a:t>市民大会 勝敗表</a:t>
          </a:r>
          <a:endParaRPr kumimoji="1" lang="en-US" altLang="ja-JP" sz="3200" b="1" baseline="0">
            <a:solidFill>
              <a:schemeClr val="bg1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1</xdr:col>
      <xdr:colOff>15875</xdr:colOff>
      <xdr:row>1</xdr:row>
      <xdr:rowOff>828002</xdr:rowOff>
    </xdr:from>
    <xdr:to>
      <xdr:col>16</xdr:col>
      <xdr:colOff>63500</xdr:colOff>
      <xdr:row>1</xdr:row>
      <xdr:rowOff>828002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15875" y="1145502"/>
          <a:ext cx="6238875" cy="0"/>
        </a:xfrm>
        <a:prstGeom prst="line">
          <a:avLst/>
        </a:prstGeom>
        <a:ln w="3810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egoe＋メイリオ">
      <a:majorFont>
        <a:latin typeface="Segoe"/>
        <a:ea typeface="メイリオ"/>
        <a:cs typeface=""/>
      </a:majorFont>
      <a:minorFont>
        <a:latin typeface="Segoe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Z25"/>
  <sheetViews>
    <sheetView tabSelected="1" topLeftCell="A4" zoomScale="75" zoomScaleNormal="75" zoomScaleSheetLayoutView="30" workbookViewId="0">
      <selection activeCell="S22" sqref="S22:S23"/>
    </sheetView>
  </sheetViews>
  <sheetFormatPr defaultColWidth="4.77734375" defaultRowHeight="24.95" customHeight="1" x14ac:dyDescent="0.45"/>
  <cols>
    <col min="1" max="3" width="4.77734375" style="1"/>
    <col min="4" max="4" width="10.5546875" style="1" customWidth="1"/>
    <col min="5" max="19" width="5.109375" style="1" customWidth="1"/>
    <col min="20" max="23" width="4.77734375" style="1"/>
    <col min="24" max="24" width="5.6640625" style="1" customWidth="1"/>
    <col min="25" max="25" width="6.44140625" style="1" customWidth="1"/>
    <col min="26" max="16384" width="4.77734375" style="1"/>
  </cols>
  <sheetData>
    <row r="2" spans="2:26" ht="60.75" customHeight="1" x14ac:dyDescent="0.4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5"/>
      <c r="S2" s="5"/>
      <c r="T2" s="5"/>
      <c r="U2" s="5"/>
      <c r="V2" s="5"/>
      <c r="W2" s="5"/>
      <c r="X2" s="5"/>
      <c r="Y2" s="5"/>
    </row>
    <row r="3" spans="2:26" ht="24.95" customHeight="1" thickBot="1" x14ac:dyDescent="0.5">
      <c r="B3" s="14" t="s">
        <v>18</v>
      </c>
      <c r="D3" s="81" t="s">
        <v>20</v>
      </c>
      <c r="E3" s="81"/>
      <c r="F3" s="81"/>
      <c r="G3" s="81"/>
    </row>
    <row r="4" spans="2:26" ht="24.95" customHeight="1" thickBot="1" x14ac:dyDescent="0.5">
      <c r="B4" s="59" t="s">
        <v>0</v>
      </c>
      <c r="C4" s="60"/>
      <c r="D4" s="61"/>
      <c r="E4" s="62" t="str">
        <f>C5</f>
        <v>FC　シャイネス</v>
      </c>
      <c r="F4" s="63"/>
      <c r="G4" s="63"/>
      <c r="H4" s="63" t="str">
        <f>C7</f>
        <v>RENOVEX</v>
      </c>
      <c r="I4" s="63"/>
      <c r="J4" s="63"/>
      <c r="K4" s="63" t="str">
        <f>C9</f>
        <v>最北四十雀</v>
      </c>
      <c r="L4" s="63"/>
      <c r="M4" s="63"/>
      <c r="N4" s="63" t="str">
        <f>C11</f>
        <v>未成年</v>
      </c>
      <c r="O4" s="63"/>
      <c r="P4" s="63"/>
      <c r="Q4" s="63" t="str">
        <f>C13</f>
        <v>FC　Alma</v>
      </c>
      <c r="R4" s="63"/>
      <c r="S4" s="63"/>
      <c r="T4" s="2" t="s">
        <v>2</v>
      </c>
      <c r="U4" s="3" t="s">
        <v>4</v>
      </c>
      <c r="V4" s="3" t="s">
        <v>3</v>
      </c>
      <c r="W4" s="3" t="s">
        <v>5</v>
      </c>
      <c r="X4" s="3" t="s">
        <v>7</v>
      </c>
      <c r="Y4" s="6" t="s">
        <v>6</v>
      </c>
      <c r="Z4" s="7" t="s">
        <v>8</v>
      </c>
    </row>
    <row r="5" spans="2:26" ht="30" customHeight="1" x14ac:dyDescent="0.45">
      <c r="B5" s="85">
        <v>1</v>
      </c>
      <c r="C5" s="74" t="s">
        <v>11</v>
      </c>
      <c r="D5" s="75"/>
      <c r="E5" s="86"/>
      <c r="F5" s="87"/>
      <c r="G5" s="88"/>
      <c r="H5" s="84" t="s">
        <v>22</v>
      </c>
      <c r="I5" s="84"/>
      <c r="J5" s="84"/>
      <c r="K5" s="70" t="s">
        <v>23</v>
      </c>
      <c r="L5" s="71"/>
      <c r="M5" s="72"/>
      <c r="N5" s="70" t="s">
        <v>22</v>
      </c>
      <c r="O5" s="71"/>
      <c r="P5" s="72"/>
      <c r="Q5" s="70" t="s">
        <v>24</v>
      </c>
      <c r="R5" s="71"/>
      <c r="S5" s="72"/>
      <c r="T5" s="45">
        <f>COUNTIF(H5:S5,"○")</f>
        <v>2</v>
      </c>
      <c r="U5" s="47">
        <f>COUNTIF(H5:S5,"△")</f>
        <v>1</v>
      </c>
      <c r="V5" s="47">
        <f>COUNTIF(H5:S5,"×")</f>
        <v>1</v>
      </c>
      <c r="W5" s="47">
        <f>T5*3+U5*1</f>
        <v>7</v>
      </c>
      <c r="X5" s="47">
        <f>SUM(H6,K6,N6,Q6,)</f>
        <v>6</v>
      </c>
      <c r="Y5" s="73">
        <f>SUM(J6,M6,P6,S6,)</f>
        <v>5</v>
      </c>
      <c r="Z5" s="42">
        <v>3</v>
      </c>
    </row>
    <row r="6" spans="2:26" ht="30" customHeight="1" x14ac:dyDescent="0.45">
      <c r="B6" s="27"/>
      <c r="C6" s="28"/>
      <c r="D6" s="29"/>
      <c r="E6" s="89"/>
      <c r="F6" s="90"/>
      <c r="G6" s="91"/>
      <c r="H6" s="8">
        <v>1</v>
      </c>
      <c r="I6" s="8" t="s">
        <v>1</v>
      </c>
      <c r="J6" s="8">
        <v>0</v>
      </c>
      <c r="K6" s="8">
        <v>0</v>
      </c>
      <c r="L6" s="8" t="s">
        <v>1</v>
      </c>
      <c r="M6" s="8">
        <v>1</v>
      </c>
      <c r="N6" s="8">
        <v>3</v>
      </c>
      <c r="O6" s="8" t="s">
        <v>1</v>
      </c>
      <c r="P6" s="8">
        <v>2</v>
      </c>
      <c r="Q6" s="8">
        <v>2</v>
      </c>
      <c r="R6" s="8" t="s">
        <v>1</v>
      </c>
      <c r="S6" s="8">
        <v>2</v>
      </c>
      <c r="T6" s="38"/>
      <c r="U6" s="26"/>
      <c r="V6" s="26"/>
      <c r="W6" s="26"/>
      <c r="X6" s="26"/>
      <c r="Y6" s="67"/>
      <c r="Z6" s="42"/>
    </row>
    <row r="7" spans="2:26" ht="30" customHeight="1" x14ac:dyDescent="0.45">
      <c r="B7" s="27">
        <v>2</v>
      </c>
      <c r="C7" s="28" t="s">
        <v>12</v>
      </c>
      <c r="D7" s="29"/>
      <c r="E7" s="31" t="s">
        <v>23</v>
      </c>
      <c r="F7" s="65"/>
      <c r="G7" s="66"/>
      <c r="H7" s="64"/>
      <c r="I7" s="54"/>
      <c r="J7" s="55"/>
      <c r="K7" s="31" t="s">
        <v>23</v>
      </c>
      <c r="L7" s="65"/>
      <c r="M7" s="66"/>
      <c r="N7" s="31" t="s">
        <v>24</v>
      </c>
      <c r="O7" s="65"/>
      <c r="P7" s="66"/>
      <c r="Q7" s="31" t="s">
        <v>23</v>
      </c>
      <c r="R7" s="65"/>
      <c r="S7" s="66"/>
      <c r="T7" s="68">
        <f>COUNTIF(H7:S7,"○")</f>
        <v>0</v>
      </c>
      <c r="U7" s="25">
        <f>COUNTIF(E7:S7,"△")</f>
        <v>1</v>
      </c>
      <c r="V7" s="26">
        <f>COUNTIF(E7:S7,"×")</f>
        <v>3</v>
      </c>
      <c r="W7" s="69">
        <f t="shared" ref="W7" si="0">T7*3+U7*1</f>
        <v>1</v>
      </c>
      <c r="X7" s="26">
        <f>SUM(E8,K8,N8,Q8,)</f>
        <v>1</v>
      </c>
      <c r="Y7" s="67">
        <f>SUM(G8,M8,,S8,)</f>
        <v>4</v>
      </c>
      <c r="Z7" s="22">
        <f>IFERROR(_xlfn.RANK.EQ(W7,$W$5:$W$14),"")</f>
        <v>4</v>
      </c>
    </row>
    <row r="8" spans="2:26" ht="30" customHeight="1" x14ac:dyDescent="0.45">
      <c r="B8" s="27"/>
      <c r="C8" s="28"/>
      <c r="D8" s="29"/>
      <c r="E8" s="16">
        <v>0</v>
      </c>
      <c r="F8" s="15" t="s">
        <v>1</v>
      </c>
      <c r="G8" s="15">
        <v>1</v>
      </c>
      <c r="H8" s="35"/>
      <c r="I8" s="36"/>
      <c r="J8" s="37"/>
      <c r="K8" s="15">
        <v>0</v>
      </c>
      <c r="L8" s="15" t="s">
        <v>1</v>
      </c>
      <c r="M8" s="15">
        <v>1</v>
      </c>
      <c r="N8" s="15">
        <v>0</v>
      </c>
      <c r="O8" s="15" t="s">
        <v>1</v>
      </c>
      <c r="P8" s="15">
        <v>0</v>
      </c>
      <c r="Q8" s="15">
        <v>1</v>
      </c>
      <c r="R8" s="15" t="s">
        <v>1</v>
      </c>
      <c r="S8" s="15">
        <v>2</v>
      </c>
      <c r="T8" s="38"/>
      <c r="U8" s="26"/>
      <c r="V8" s="26"/>
      <c r="W8" s="25"/>
      <c r="X8" s="26"/>
      <c r="Y8" s="67"/>
      <c r="Z8" s="23"/>
    </row>
    <row r="9" spans="2:26" ht="30" customHeight="1" x14ac:dyDescent="0.45">
      <c r="B9" s="27">
        <v>3</v>
      </c>
      <c r="C9" s="28" t="s">
        <v>9</v>
      </c>
      <c r="D9" s="29"/>
      <c r="E9" s="76" t="s">
        <v>22</v>
      </c>
      <c r="F9" s="39"/>
      <c r="G9" s="39"/>
      <c r="H9" s="39" t="s">
        <v>22</v>
      </c>
      <c r="I9" s="39"/>
      <c r="J9" s="39"/>
      <c r="K9" s="32"/>
      <c r="L9" s="33"/>
      <c r="M9" s="34"/>
      <c r="N9" s="39" t="s">
        <v>22</v>
      </c>
      <c r="O9" s="39"/>
      <c r="P9" s="39"/>
      <c r="Q9" s="39" t="s">
        <v>22</v>
      </c>
      <c r="R9" s="39"/>
      <c r="S9" s="82"/>
      <c r="T9" s="38">
        <f>COUNTIF(E9:S9,"○")</f>
        <v>4</v>
      </c>
      <c r="U9" s="26">
        <f>COUNTIF(E9:S9,"△")</f>
        <v>0</v>
      </c>
      <c r="V9" s="26">
        <f t="shared" ref="V9" si="1">COUNTIF(H9:S9,"×")</f>
        <v>0</v>
      </c>
      <c r="W9" s="24">
        <f>T9*3+U9*1</f>
        <v>12</v>
      </c>
      <c r="X9" s="26">
        <f>SUM(H10,E10,N10,Q10,)</f>
        <v>5</v>
      </c>
      <c r="Y9" s="67">
        <f t="shared" ref="Y9" si="2">SUM(J10,M10,P10,S10,)</f>
        <v>0</v>
      </c>
      <c r="Z9" s="22">
        <f>IFERROR(_xlfn.RANK.EQ(W9,$W$5:$W$14),"")</f>
        <v>1</v>
      </c>
    </row>
    <row r="10" spans="2:26" ht="30" customHeight="1" x14ac:dyDescent="0.45">
      <c r="B10" s="27"/>
      <c r="C10" s="28"/>
      <c r="D10" s="29"/>
      <c r="E10" s="18">
        <v>1</v>
      </c>
      <c r="F10" s="15" t="s">
        <v>1</v>
      </c>
      <c r="G10" s="15">
        <v>0</v>
      </c>
      <c r="H10" s="15">
        <v>1</v>
      </c>
      <c r="I10" s="15" t="s">
        <v>1</v>
      </c>
      <c r="J10" s="15">
        <v>0</v>
      </c>
      <c r="K10" s="35"/>
      <c r="L10" s="36"/>
      <c r="M10" s="37"/>
      <c r="N10" s="15">
        <v>2</v>
      </c>
      <c r="O10" s="15" t="s">
        <v>1</v>
      </c>
      <c r="P10" s="15">
        <v>0</v>
      </c>
      <c r="Q10" s="15">
        <v>1</v>
      </c>
      <c r="R10" s="15" t="s">
        <v>1</v>
      </c>
      <c r="S10" s="19">
        <v>0</v>
      </c>
      <c r="T10" s="38"/>
      <c r="U10" s="26"/>
      <c r="V10" s="26"/>
      <c r="W10" s="25"/>
      <c r="X10" s="26"/>
      <c r="Y10" s="67"/>
      <c r="Z10" s="23"/>
    </row>
    <row r="11" spans="2:26" ht="30" customHeight="1" x14ac:dyDescent="0.45">
      <c r="B11" s="27">
        <v>4</v>
      </c>
      <c r="C11" s="28" t="s">
        <v>14</v>
      </c>
      <c r="D11" s="29"/>
      <c r="E11" s="83" t="s">
        <v>23</v>
      </c>
      <c r="F11" s="44"/>
      <c r="G11" s="40"/>
      <c r="H11" s="43" t="s">
        <v>24</v>
      </c>
      <c r="I11" s="44"/>
      <c r="J11" s="40"/>
      <c r="K11" s="43" t="s">
        <v>23</v>
      </c>
      <c r="L11" s="44"/>
      <c r="M11" s="40"/>
      <c r="N11" s="64"/>
      <c r="O11" s="54"/>
      <c r="P11" s="55"/>
      <c r="Q11" s="31" t="s">
        <v>23</v>
      </c>
      <c r="R11" s="65"/>
      <c r="S11" s="66"/>
      <c r="T11" s="38">
        <f>COUNTIF(H11:S11,"○")</f>
        <v>0</v>
      </c>
      <c r="U11" s="26">
        <f>COUNTIF(E11:S11,"△")</f>
        <v>1</v>
      </c>
      <c r="V11" s="26">
        <f>COUNTIF(E11:S11,"×")</f>
        <v>3</v>
      </c>
      <c r="W11" s="24">
        <f t="shared" ref="W11" si="3">T11*3+U11*1</f>
        <v>1</v>
      </c>
      <c r="X11" s="26">
        <f>SUM(H12,K12,E12,Q12,)</f>
        <v>3</v>
      </c>
      <c r="Y11" s="67">
        <f>SUM(J12,M12,G12,S12,)</f>
        <v>8</v>
      </c>
      <c r="Z11" s="22">
        <v>5</v>
      </c>
    </row>
    <row r="12" spans="2:26" ht="30" customHeight="1" x14ac:dyDescent="0.45">
      <c r="B12" s="27"/>
      <c r="C12" s="28"/>
      <c r="D12" s="29"/>
      <c r="E12" s="18">
        <v>2</v>
      </c>
      <c r="F12" s="15" t="s">
        <v>1</v>
      </c>
      <c r="G12" s="17">
        <v>3</v>
      </c>
      <c r="H12" s="15">
        <v>0</v>
      </c>
      <c r="I12" s="15" t="s">
        <v>1</v>
      </c>
      <c r="J12" s="15">
        <v>0</v>
      </c>
      <c r="K12" s="15">
        <v>0</v>
      </c>
      <c r="L12" s="15" t="s">
        <v>1</v>
      </c>
      <c r="M12" s="15">
        <v>2</v>
      </c>
      <c r="N12" s="35"/>
      <c r="O12" s="36"/>
      <c r="P12" s="37"/>
      <c r="Q12" s="15">
        <v>1</v>
      </c>
      <c r="R12" s="15" t="s">
        <v>1</v>
      </c>
      <c r="S12" s="15">
        <v>3</v>
      </c>
      <c r="T12" s="38"/>
      <c r="U12" s="26"/>
      <c r="V12" s="26"/>
      <c r="W12" s="25"/>
      <c r="X12" s="26"/>
      <c r="Y12" s="67"/>
      <c r="Z12" s="23"/>
    </row>
    <row r="13" spans="2:26" ht="30" customHeight="1" x14ac:dyDescent="0.45">
      <c r="B13" s="27">
        <v>5</v>
      </c>
      <c r="C13" s="28" t="s">
        <v>15</v>
      </c>
      <c r="D13" s="29"/>
      <c r="E13" s="31" t="s">
        <v>24</v>
      </c>
      <c r="F13" s="65"/>
      <c r="G13" s="66"/>
      <c r="H13" s="30" t="s">
        <v>22</v>
      </c>
      <c r="I13" s="30"/>
      <c r="J13" s="30"/>
      <c r="K13" s="31" t="s">
        <v>23</v>
      </c>
      <c r="L13" s="65"/>
      <c r="M13" s="66"/>
      <c r="N13" s="30" t="s">
        <v>22</v>
      </c>
      <c r="O13" s="30"/>
      <c r="P13" s="30"/>
      <c r="Q13" s="32"/>
      <c r="R13" s="33"/>
      <c r="S13" s="34"/>
      <c r="T13" s="80">
        <f>COUNTIF(H13:S13,"○")</f>
        <v>2</v>
      </c>
      <c r="U13" s="78">
        <f>COUNTIF(E13:S13,"△")</f>
        <v>1</v>
      </c>
      <c r="V13" s="77">
        <f t="shared" ref="V13" si="4">COUNTIF(H13:S13,"×")</f>
        <v>1</v>
      </c>
      <c r="W13" s="79">
        <f t="shared" ref="W13" si="5">T13*3+U13*1</f>
        <v>7</v>
      </c>
      <c r="X13" s="78">
        <f>SUM(H14,K14,N14,E14,)</f>
        <v>7</v>
      </c>
      <c r="Y13" s="67">
        <f>SUM(J14,M14,P14,G14,)</f>
        <v>5</v>
      </c>
      <c r="Z13" s="22">
        <f>IFERROR(_xlfn.RANK.EQ(W13,$W$5:$W$14),"")</f>
        <v>2</v>
      </c>
    </row>
    <row r="14" spans="2:26" ht="30" customHeight="1" x14ac:dyDescent="0.45">
      <c r="B14" s="27"/>
      <c r="C14" s="28"/>
      <c r="D14" s="29"/>
      <c r="E14" s="15">
        <v>2</v>
      </c>
      <c r="F14" s="15" t="s">
        <v>1</v>
      </c>
      <c r="G14" s="17">
        <v>2</v>
      </c>
      <c r="H14" s="15">
        <v>2</v>
      </c>
      <c r="I14" s="15" t="s">
        <v>1</v>
      </c>
      <c r="J14" s="15">
        <v>1</v>
      </c>
      <c r="K14" s="15">
        <v>0</v>
      </c>
      <c r="L14" s="15" t="s">
        <v>1</v>
      </c>
      <c r="M14" s="15">
        <v>1</v>
      </c>
      <c r="N14" s="15">
        <v>3</v>
      </c>
      <c r="O14" s="15" t="s">
        <v>1</v>
      </c>
      <c r="P14" s="15">
        <v>1</v>
      </c>
      <c r="Q14" s="35"/>
      <c r="R14" s="36"/>
      <c r="S14" s="37"/>
      <c r="T14" s="80"/>
      <c r="U14" s="78"/>
      <c r="V14" s="78"/>
      <c r="W14" s="77"/>
      <c r="X14" s="78"/>
      <c r="Y14" s="67"/>
      <c r="Z14" s="23"/>
    </row>
    <row r="15" spans="2:26" ht="12.75" customHeight="1" x14ac:dyDescent="0.45">
      <c r="B15" s="9"/>
      <c r="C15" s="10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2"/>
      <c r="R15" s="12"/>
      <c r="S15" s="12"/>
      <c r="T15" s="12"/>
      <c r="U15" s="12"/>
      <c r="V15" s="12"/>
      <c r="W15" s="12"/>
      <c r="X15" s="12"/>
      <c r="Y15" s="12"/>
      <c r="Z15" s="13"/>
    </row>
    <row r="16" spans="2:26" ht="24.95" customHeight="1" thickBot="1" x14ac:dyDescent="0.5">
      <c r="B16" s="14" t="s">
        <v>19</v>
      </c>
      <c r="D16" s="81" t="s">
        <v>21</v>
      </c>
      <c r="E16" s="81"/>
      <c r="F16" s="81"/>
      <c r="G16" s="81"/>
    </row>
    <row r="17" spans="2:23" ht="24.95" customHeight="1" thickBot="1" x14ac:dyDescent="0.5">
      <c r="B17" s="59" t="s">
        <v>0</v>
      </c>
      <c r="C17" s="60"/>
      <c r="D17" s="61"/>
      <c r="E17" s="62" t="str">
        <f>C18</f>
        <v>宇宙企画</v>
      </c>
      <c r="F17" s="63"/>
      <c r="G17" s="63"/>
      <c r="H17" s="63" t="str">
        <f>C20</f>
        <v>ステラマーレ</v>
      </c>
      <c r="I17" s="63"/>
      <c r="J17" s="63"/>
      <c r="K17" s="63" t="str">
        <f>C22</f>
        <v>稚内市役所</v>
      </c>
      <c r="L17" s="63"/>
      <c r="M17" s="63"/>
      <c r="N17" s="63" t="str">
        <f>C24</f>
        <v>中山峠</v>
      </c>
      <c r="O17" s="63"/>
      <c r="P17" s="63"/>
      <c r="Q17" s="2" t="s">
        <v>2</v>
      </c>
      <c r="R17" s="3" t="s">
        <v>4</v>
      </c>
      <c r="S17" s="3" t="s">
        <v>3</v>
      </c>
      <c r="T17" s="3" t="s">
        <v>5</v>
      </c>
      <c r="U17" s="3" t="s">
        <v>7</v>
      </c>
      <c r="V17" s="6" t="s">
        <v>6</v>
      </c>
      <c r="W17" s="7" t="s">
        <v>8</v>
      </c>
    </row>
    <row r="18" spans="2:23" ht="30" customHeight="1" x14ac:dyDescent="0.45">
      <c r="B18" s="48">
        <v>1</v>
      </c>
      <c r="C18" s="50" t="s">
        <v>13</v>
      </c>
      <c r="D18" s="51"/>
      <c r="E18" s="54"/>
      <c r="F18" s="54"/>
      <c r="G18" s="55"/>
      <c r="H18" s="30" t="s">
        <v>22</v>
      </c>
      <c r="I18" s="30"/>
      <c r="J18" s="30"/>
      <c r="K18" s="56" t="s">
        <v>24</v>
      </c>
      <c r="L18" s="57"/>
      <c r="M18" s="58"/>
      <c r="N18" s="56" t="s">
        <v>24</v>
      </c>
      <c r="O18" s="57"/>
      <c r="P18" s="58"/>
      <c r="Q18" s="45">
        <f>COUNTIF(H18:P18,"○")</f>
        <v>1</v>
      </c>
      <c r="R18" s="47">
        <f>COUNTIF(H18:P18,"△")</f>
        <v>2</v>
      </c>
      <c r="S18" s="47">
        <f>COUNTIF(H18:P18,"●")</f>
        <v>0</v>
      </c>
      <c r="T18" s="47">
        <f>Q18*3+R18*1</f>
        <v>5</v>
      </c>
      <c r="U18" s="47">
        <f>SUM(H19,K19,N19,)</f>
        <v>4</v>
      </c>
      <c r="V18" s="41">
        <f>SUM(J19,M19,P19,)</f>
        <v>1</v>
      </c>
      <c r="W18" s="42">
        <v>2</v>
      </c>
    </row>
    <row r="19" spans="2:23" ht="30" customHeight="1" x14ac:dyDescent="0.45">
      <c r="B19" s="49"/>
      <c r="C19" s="52"/>
      <c r="D19" s="53"/>
      <c r="E19" s="36"/>
      <c r="F19" s="36"/>
      <c r="G19" s="37"/>
      <c r="H19" s="15">
        <v>3</v>
      </c>
      <c r="I19" s="15" t="s">
        <v>1</v>
      </c>
      <c r="J19" s="15">
        <v>0</v>
      </c>
      <c r="K19" s="15">
        <v>0</v>
      </c>
      <c r="L19" s="15" t="s">
        <v>1</v>
      </c>
      <c r="M19" s="15">
        <v>0</v>
      </c>
      <c r="N19" s="15">
        <v>1</v>
      </c>
      <c r="O19" s="15" t="s">
        <v>1</v>
      </c>
      <c r="P19" s="15">
        <v>1</v>
      </c>
      <c r="Q19" s="46"/>
      <c r="R19" s="24"/>
      <c r="S19" s="24"/>
      <c r="T19" s="24"/>
      <c r="U19" s="26"/>
      <c r="V19" s="21"/>
      <c r="W19" s="42"/>
    </row>
    <row r="20" spans="2:23" ht="30" customHeight="1" x14ac:dyDescent="0.45">
      <c r="B20" s="27">
        <v>2</v>
      </c>
      <c r="C20" s="28" t="s">
        <v>16</v>
      </c>
      <c r="D20" s="29"/>
      <c r="E20" s="40" t="s">
        <v>23</v>
      </c>
      <c r="F20" s="39"/>
      <c r="G20" s="39"/>
      <c r="H20" s="32"/>
      <c r="I20" s="33"/>
      <c r="J20" s="34"/>
      <c r="K20" s="39" t="s">
        <v>23</v>
      </c>
      <c r="L20" s="39"/>
      <c r="M20" s="39"/>
      <c r="N20" s="43" t="s">
        <v>23</v>
      </c>
      <c r="O20" s="44"/>
      <c r="P20" s="40"/>
      <c r="Q20" s="38">
        <f>COUNTIF(H20:P20,"○")</f>
        <v>0</v>
      </c>
      <c r="R20" s="26">
        <f>COUNTIF(E20:P20,"△")</f>
        <v>0</v>
      </c>
      <c r="S20" s="26">
        <f>COUNTIF(E20:P20,"×")</f>
        <v>3</v>
      </c>
      <c r="T20" s="24">
        <f t="shared" ref="T20" si="6">Q20*3+R20*1</f>
        <v>0</v>
      </c>
      <c r="U20" s="26">
        <f>SUM(E21,K21,N21,)</f>
        <v>1</v>
      </c>
      <c r="V20" s="21">
        <f>SUM(G21,M21,P21,)</f>
        <v>8</v>
      </c>
      <c r="W20" s="22">
        <v>4</v>
      </c>
    </row>
    <row r="21" spans="2:23" ht="30" customHeight="1" x14ac:dyDescent="0.45">
      <c r="B21" s="27"/>
      <c r="C21" s="28"/>
      <c r="D21" s="29"/>
      <c r="E21" s="16">
        <v>0</v>
      </c>
      <c r="F21" s="15" t="s">
        <v>1</v>
      </c>
      <c r="G21" s="15">
        <v>3</v>
      </c>
      <c r="H21" s="35"/>
      <c r="I21" s="36"/>
      <c r="J21" s="37"/>
      <c r="K21" s="15">
        <v>1</v>
      </c>
      <c r="L21" s="15" t="s">
        <v>1</v>
      </c>
      <c r="M21" s="15">
        <v>4</v>
      </c>
      <c r="N21" s="15">
        <v>0</v>
      </c>
      <c r="O21" s="15" t="s">
        <v>1</v>
      </c>
      <c r="P21" s="15">
        <v>1</v>
      </c>
      <c r="Q21" s="38"/>
      <c r="R21" s="26"/>
      <c r="S21" s="26"/>
      <c r="T21" s="25"/>
      <c r="U21" s="26"/>
      <c r="V21" s="21"/>
      <c r="W21" s="23"/>
    </row>
    <row r="22" spans="2:23" ht="30" customHeight="1" x14ac:dyDescent="0.45">
      <c r="B22" s="27">
        <v>3</v>
      </c>
      <c r="C22" s="28" t="s">
        <v>10</v>
      </c>
      <c r="D22" s="29"/>
      <c r="E22" s="40" t="s">
        <v>24</v>
      </c>
      <c r="F22" s="39"/>
      <c r="G22" s="39"/>
      <c r="H22" s="39" t="s">
        <v>22</v>
      </c>
      <c r="I22" s="39"/>
      <c r="J22" s="39"/>
      <c r="K22" s="32"/>
      <c r="L22" s="33"/>
      <c r="M22" s="34"/>
      <c r="N22" s="39" t="s">
        <v>22</v>
      </c>
      <c r="O22" s="39"/>
      <c r="P22" s="39"/>
      <c r="Q22" s="38">
        <f>COUNTIF(H22:P22,"○")</f>
        <v>2</v>
      </c>
      <c r="R22" s="26">
        <f>COUNTIF(E22:P22,"△")</f>
        <v>1</v>
      </c>
      <c r="S22" s="26">
        <f t="shared" ref="S22" si="7">COUNTIF(H22:P22,"×")</f>
        <v>0</v>
      </c>
      <c r="T22" s="24">
        <f t="shared" ref="T22" si="8">Q22*3+R22*1</f>
        <v>7</v>
      </c>
      <c r="U22" s="26">
        <f>SUM(H23,E23,N23,)</f>
        <v>6</v>
      </c>
      <c r="V22" s="21">
        <f>SUM(J23,G23,P23,)</f>
        <v>1</v>
      </c>
      <c r="W22" s="22">
        <v>1</v>
      </c>
    </row>
    <row r="23" spans="2:23" ht="30" customHeight="1" x14ac:dyDescent="0.45">
      <c r="B23" s="27"/>
      <c r="C23" s="28"/>
      <c r="D23" s="29"/>
      <c r="E23" s="16">
        <v>0</v>
      </c>
      <c r="F23" s="15" t="s">
        <v>1</v>
      </c>
      <c r="G23" s="15">
        <v>0</v>
      </c>
      <c r="H23" s="15">
        <v>4</v>
      </c>
      <c r="I23" s="15" t="s">
        <v>1</v>
      </c>
      <c r="J23" s="15">
        <v>1</v>
      </c>
      <c r="K23" s="35"/>
      <c r="L23" s="36"/>
      <c r="M23" s="37"/>
      <c r="N23" s="15">
        <v>2</v>
      </c>
      <c r="O23" s="15" t="s">
        <v>1</v>
      </c>
      <c r="P23" s="15">
        <v>0</v>
      </c>
      <c r="Q23" s="38"/>
      <c r="R23" s="26"/>
      <c r="S23" s="26"/>
      <c r="T23" s="25"/>
      <c r="U23" s="26"/>
      <c r="V23" s="21"/>
      <c r="W23" s="23"/>
    </row>
    <row r="24" spans="2:23" ht="30" customHeight="1" x14ac:dyDescent="0.45">
      <c r="B24" s="27">
        <v>4</v>
      </c>
      <c r="C24" s="28" t="s">
        <v>17</v>
      </c>
      <c r="D24" s="29"/>
      <c r="E24" s="30" t="s">
        <v>24</v>
      </c>
      <c r="F24" s="30"/>
      <c r="G24" s="31"/>
      <c r="H24" s="30" t="s">
        <v>22</v>
      </c>
      <c r="I24" s="30"/>
      <c r="J24" s="30"/>
      <c r="K24" s="30" t="s">
        <v>23</v>
      </c>
      <c r="L24" s="30"/>
      <c r="M24" s="30"/>
      <c r="N24" s="32"/>
      <c r="O24" s="33"/>
      <c r="P24" s="34"/>
      <c r="Q24" s="38">
        <f>COUNTIF(H24:P24,"○")</f>
        <v>1</v>
      </c>
      <c r="R24" s="26">
        <f>COUNTIF(E24:P24,"△")</f>
        <v>1</v>
      </c>
      <c r="S24" s="26">
        <f t="shared" ref="S24" si="9">COUNTIF(H24:P24,"×")</f>
        <v>1</v>
      </c>
      <c r="T24" s="24">
        <f t="shared" ref="T24" si="10">Q24*3+R24*1</f>
        <v>4</v>
      </c>
      <c r="U24" s="25">
        <f>SUM(H25,K25,E25,)</f>
        <v>2</v>
      </c>
      <c r="V24" s="20">
        <f>SUM(J25,M25,G25,)</f>
        <v>3</v>
      </c>
      <c r="W24" s="22">
        <v>3</v>
      </c>
    </row>
    <row r="25" spans="2:23" ht="30" customHeight="1" x14ac:dyDescent="0.45">
      <c r="B25" s="27"/>
      <c r="C25" s="28"/>
      <c r="D25" s="29"/>
      <c r="E25" s="15">
        <v>1</v>
      </c>
      <c r="F25" s="15" t="s">
        <v>1</v>
      </c>
      <c r="G25" s="17">
        <v>1</v>
      </c>
      <c r="H25" s="15">
        <v>1</v>
      </c>
      <c r="I25" s="15" t="s">
        <v>1</v>
      </c>
      <c r="J25" s="15">
        <v>0</v>
      </c>
      <c r="K25" s="15">
        <v>0</v>
      </c>
      <c r="L25" s="15" t="s">
        <v>1</v>
      </c>
      <c r="M25" s="15">
        <v>2</v>
      </c>
      <c r="N25" s="35"/>
      <c r="O25" s="36"/>
      <c r="P25" s="37"/>
      <c r="Q25" s="38"/>
      <c r="R25" s="26"/>
      <c r="S25" s="26"/>
      <c r="T25" s="25"/>
      <c r="U25" s="26"/>
      <c r="V25" s="21"/>
      <c r="W25" s="23"/>
    </row>
  </sheetData>
  <sheetProtection formatCells="0" formatColumns="0" formatRows="0" insertHyperlinks="0" selectLockedCells="1"/>
  <mergeCells count="135">
    <mergeCell ref="D3:G3"/>
    <mergeCell ref="D16:G16"/>
    <mergeCell ref="Z7:Z8"/>
    <mergeCell ref="Z9:Z10"/>
    <mergeCell ref="Z11:Z12"/>
    <mergeCell ref="Z13:Z14"/>
    <mergeCell ref="B7:B8"/>
    <mergeCell ref="C7:D8"/>
    <mergeCell ref="E7:G7"/>
    <mergeCell ref="K7:M7"/>
    <mergeCell ref="N7:P7"/>
    <mergeCell ref="N9:P9"/>
    <mergeCell ref="Q9:S9"/>
    <mergeCell ref="B11:B12"/>
    <mergeCell ref="C11:D12"/>
    <mergeCell ref="E11:G11"/>
    <mergeCell ref="H11:J11"/>
    <mergeCell ref="K11:M11"/>
    <mergeCell ref="H5:J5"/>
    <mergeCell ref="Z5:Z6"/>
    <mergeCell ref="B5:B6"/>
    <mergeCell ref="K4:M4"/>
    <mergeCell ref="K5:M5"/>
    <mergeCell ref="E5:G6"/>
    <mergeCell ref="H9:J9"/>
    <mergeCell ref="V5:V6"/>
    <mergeCell ref="W5:W6"/>
    <mergeCell ref="X5:X6"/>
    <mergeCell ref="Y5:Y6"/>
    <mergeCell ref="B13:B14"/>
    <mergeCell ref="C13:D14"/>
    <mergeCell ref="E13:G13"/>
    <mergeCell ref="H13:J13"/>
    <mergeCell ref="K13:M13"/>
    <mergeCell ref="Q13:S14"/>
    <mergeCell ref="C5:D6"/>
    <mergeCell ref="B9:B10"/>
    <mergeCell ref="C9:D10"/>
    <mergeCell ref="E9:G9"/>
    <mergeCell ref="Y11:Y12"/>
    <mergeCell ref="V13:V14"/>
    <mergeCell ref="W13:W14"/>
    <mergeCell ref="X13:X14"/>
    <mergeCell ref="Y13:Y14"/>
    <mergeCell ref="T13:T14"/>
    <mergeCell ref="U13:U14"/>
    <mergeCell ref="T11:T12"/>
    <mergeCell ref="U11:U12"/>
    <mergeCell ref="E4:G4"/>
    <mergeCell ref="B4:D4"/>
    <mergeCell ref="H4:J4"/>
    <mergeCell ref="Y7:Y8"/>
    <mergeCell ref="T5:T6"/>
    <mergeCell ref="U5:U6"/>
    <mergeCell ref="V9:V10"/>
    <mergeCell ref="W9:W10"/>
    <mergeCell ref="X9:X10"/>
    <mergeCell ref="Y9:Y10"/>
    <mergeCell ref="T7:T8"/>
    <mergeCell ref="U7:U8"/>
    <mergeCell ref="V7:V8"/>
    <mergeCell ref="W7:W8"/>
    <mergeCell ref="X7:X8"/>
    <mergeCell ref="T9:T10"/>
    <mergeCell ref="U9:U10"/>
    <mergeCell ref="N4:P4"/>
    <mergeCell ref="Q4:S4"/>
    <mergeCell ref="N5:P5"/>
    <mergeCell ref="Q5:S5"/>
    <mergeCell ref="Q7:S7"/>
    <mergeCell ref="H7:J8"/>
    <mergeCell ref="K9:M10"/>
    <mergeCell ref="W11:W12"/>
    <mergeCell ref="X11:X12"/>
    <mergeCell ref="E18:G19"/>
    <mergeCell ref="H18:J18"/>
    <mergeCell ref="K18:M18"/>
    <mergeCell ref="N18:P18"/>
    <mergeCell ref="B17:D17"/>
    <mergeCell ref="E17:G17"/>
    <mergeCell ref="H17:J17"/>
    <mergeCell ref="K17:M17"/>
    <mergeCell ref="N17:P17"/>
    <mergeCell ref="N11:P12"/>
    <mergeCell ref="Q11:S11"/>
    <mergeCell ref="N13:P13"/>
    <mergeCell ref="V11:V12"/>
    <mergeCell ref="H22:J22"/>
    <mergeCell ref="K22:M23"/>
    <mergeCell ref="V18:V19"/>
    <mergeCell ref="W18:W19"/>
    <mergeCell ref="B20:B21"/>
    <mergeCell ref="C20:D21"/>
    <mergeCell ref="E20:G20"/>
    <mergeCell ref="H20:J21"/>
    <mergeCell ref="K20:M20"/>
    <mergeCell ref="N20:P20"/>
    <mergeCell ref="Q20:Q21"/>
    <mergeCell ref="R20:R21"/>
    <mergeCell ref="S20:S21"/>
    <mergeCell ref="T20:T21"/>
    <mergeCell ref="U20:U21"/>
    <mergeCell ref="V20:V21"/>
    <mergeCell ref="W20:W21"/>
    <mergeCell ref="Q18:Q19"/>
    <mergeCell ref="R18:R19"/>
    <mergeCell ref="S18:S19"/>
    <mergeCell ref="T18:T19"/>
    <mergeCell ref="U18:U19"/>
    <mergeCell ref="B18:B19"/>
    <mergeCell ref="C18:D19"/>
    <mergeCell ref="V24:V25"/>
    <mergeCell ref="W24:W25"/>
    <mergeCell ref="T22:T23"/>
    <mergeCell ref="U22:U23"/>
    <mergeCell ref="V22:V23"/>
    <mergeCell ref="W22:W23"/>
    <mergeCell ref="B24:B25"/>
    <mergeCell ref="C24:D25"/>
    <mergeCell ref="E24:G24"/>
    <mergeCell ref="H24:J24"/>
    <mergeCell ref="K24:M24"/>
    <mergeCell ref="N24:P25"/>
    <mergeCell ref="Q24:Q25"/>
    <mergeCell ref="R24:R25"/>
    <mergeCell ref="S24:S25"/>
    <mergeCell ref="T24:T25"/>
    <mergeCell ref="U24:U25"/>
    <mergeCell ref="N22:P22"/>
    <mergeCell ref="Q22:Q23"/>
    <mergeCell ref="R22:R23"/>
    <mergeCell ref="S22:S23"/>
    <mergeCell ref="B22:B23"/>
    <mergeCell ref="C22:D23"/>
    <mergeCell ref="E22:G22"/>
  </mergeCells>
  <phoneticPr fontId="1"/>
  <conditionalFormatting sqref="Z5:Z15">
    <cfRule type="cellIs" dxfId="3" priority="3" operator="equal">
      <formula>2</formula>
    </cfRule>
    <cfRule type="cellIs" dxfId="2" priority="4" operator="equal">
      <formula>1</formula>
    </cfRule>
  </conditionalFormatting>
  <conditionalFormatting sqref="W18:W25">
    <cfRule type="cellIs" dxfId="1" priority="1" operator="equal">
      <formula>2</formula>
    </cfRule>
    <cfRule type="cellIs" dxfId="0" priority="2" operator="equal">
      <formula>1</formula>
    </cfRule>
  </conditionalFormatting>
  <pageMargins left="0.23622047244094488" right="0.23622047244094488" top="0.3543307086614173" bottom="0.3543307086614173" header="0.31496062992125984" footer="0.31496062992125984"/>
  <pageSetup paperSize="9" scale="74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2D5E5C0-8AFB-4C48-9C60-79082C4EEC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リーグ勝敗表</vt:lpstr>
      <vt:lpstr>リーグ勝敗表!Print_Area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リーグ勝敗表</dc:title>
  <dc:creator/>
  <cp:keywords/>
  <cp:lastModifiedBy/>
  <dcterms:created xsi:type="dcterms:W3CDTF">2018-08-18T00:14:44Z</dcterms:created>
  <dcterms:modified xsi:type="dcterms:W3CDTF">2020-08-23T06:09:43Z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TC027735869991</vt:lpwstr>
  </property>
</Properties>
</file>