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CB8281C-CB31-40CB-AB64-21D2B45EADE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0" i="1" l="1"/>
  <c r="U20" i="1"/>
  <c r="T20" i="1"/>
  <c r="V20" i="1" s="1"/>
  <c r="K20" i="1"/>
  <c r="H20" i="1"/>
  <c r="Q18" i="1" s="1"/>
  <c r="E20" i="1"/>
  <c r="S20" i="1" s="1"/>
  <c r="U18" i="1"/>
  <c r="V18" i="1" s="1"/>
  <c r="K18" i="1"/>
  <c r="H18" i="1"/>
  <c r="R18" i="1" s="1"/>
  <c r="E18" i="1"/>
  <c r="U16" i="1"/>
  <c r="V16" i="1" s="1"/>
  <c r="T16" i="1"/>
  <c r="N16" i="1"/>
  <c r="H16" i="1"/>
  <c r="S16" i="1" s="1"/>
  <c r="E16" i="1"/>
  <c r="U14" i="1"/>
  <c r="V14" i="1" s="1"/>
  <c r="T14" i="1"/>
  <c r="N14" i="1"/>
  <c r="H14" i="1"/>
  <c r="E14" i="1"/>
  <c r="Q14" i="1" s="1"/>
  <c r="U12" i="1"/>
  <c r="T12" i="1"/>
  <c r="V12" i="1" s="1"/>
  <c r="N12" i="1"/>
  <c r="K12" i="1"/>
  <c r="E12" i="1"/>
  <c r="S12" i="1" s="1"/>
  <c r="U10" i="1"/>
  <c r="T10" i="1"/>
  <c r="V10" i="1" s="1"/>
  <c r="N10" i="1"/>
  <c r="K10" i="1"/>
  <c r="S10" i="1" s="1"/>
  <c r="E10" i="1"/>
  <c r="U8" i="1"/>
  <c r="T8" i="1"/>
  <c r="V8" i="1" s="1"/>
  <c r="N8" i="1"/>
  <c r="K8" i="1"/>
  <c r="H8" i="1"/>
  <c r="R8" i="1" s="1"/>
  <c r="U6" i="1"/>
  <c r="T6" i="1"/>
  <c r="V6" i="1" s="1"/>
  <c r="N6" i="1"/>
  <c r="K6" i="1"/>
  <c r="H6" i="1"/>
  <c r="P18" i="1" l="1"/>
  <c r="W16" i="1" s="1"/>
  <c r="S8" i="1"/>
  <c r="Q6" i="1"/>
  <c r="P6" i="1" s="1"/>
  <c r="Q10" i="1"/>
  <c r="P10" i="1" s="1"/>
  <c r="R14" i="1"/>
  <c r="P14" i="1" s="1"/>
  <c r="W12" i="1" s="1"/>
  <c r="R6" i="1"/>
  <c r="R10" i="1"/>
  <c r="S14" i="1"/>
  <c r="S6" i="1"/>
  <c r="W8" i="1" l="1"/>
</calcChain>
</file>

<file path=xl/sharedStrings.xml><?xml version="1.0" encoding="utf-8"?>
<sst xmlns="http://schemas.openxmlformats.org/spreadsheetml/2006/main" count="42" uniqueCount="15">
  <si>
    <t>第3回　宗谷地区サッカー協会社会人８人制リーグ　（工藤武徳杯）</t>
    <rPh sb="0" eb="1">
      <t>ダイ</t>
    </rPh>
    <rPh sb="2" eb="3">
      <t>カイ</t>
    </rPh>
    <rPh sb="4" eb="6">
      <t>ソウヤ</t>
    </rPh>
    <rPh sb="6" eb="8">
      <t>チク</t>
    </rPh>
    <rPh sb="12" eb="14">
      <t>キョウカイ</t>
    </rPh>
    <rPh sb="14" eb="16">
      <t>シャカイ</t>
    </rPh>
    <rPh sb="16" eb="17">
      <t>ジン</t>
    </rPh>
    <rPh sb="18" eb="19">
      <t>ニン</t>
    </rPh>
    <rPh sb="19" eb="20">
      <t>セイ</t>
    </rPh>
    <rPh sb="25" eb="27">
      <t>クドウ</t>
    </rPh>
    <rPh sb="27" eb="29">
      <t>タケノリ</t>
    </rPh>
    <rPh sb="29" eb="30">
      <t>ハイ</t>
    </rPh>
    <phoneticPr fontId="4"/>
  </si>
  <si>
    <t>チーム名</t>
    <rPh sb="3" eb="4">
      <t>ナ</t>
    </rPh>
    <phoneticPr fontId="4"/>
  </si>
  <si>
    <t>vivid</t>
    <phoneticPr fontId="4"/>
  </si>
  <si>
    <t>宇宙企画</t>
    <rPh sb="0" eb="2">
      <t>ウチュウ</t>
    </rPh>
    <rPh sb="2" eb="4">
      <t>キカク</t>
    </rPh>
    <phoneticPr fontId="4"/>
  </si>
  <si>
    <t>最北四十雀</t>
    <rPh sb="0" eb="2">
      <t>サイホク</t>
    </rPh>
    <rPh sb="2" eb="5">
      <t>シジュウカラ</t>
    </rPh>
    <phoneticPr fontId="4"/>
  </si>
  <si>
    <t>勝点</t>
    <rPh sb="0" eb="1">
      <t>カチ</t>
    </rPh>
    <rPh sb="1" eb="2">
      <t>テン</t>
    </rPh>
    <phoneticPr fontId="4"/>
  </si>
  <si>
    <t>勝</t>
    <rPh sb="0" eb="1">
      <t>カチ</t>
    </rPh>
    <phoneticPr fontId="4"/>
  </si>
  <si>
    <t>分</t>
    <rPh sb="0" eb="1">
      <t>ブ</t>
    </rPh>
    <phoneticPr fontId="4"/>
  </si>
  <si>
    <t>敗</t>
    <rPh sb="0" eb="1">
      <t>ハイ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</si>
  <si>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</si>
  <si>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</si>
  <si>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得失差</t>
    <rPh sb="0" eb="2">
      <t>トクシツ</t>
    </rPh>
    <rPh sb="2" eb="3">
      <t>サ</t>
    </rPh>
    <phoneticPr fontId="4"/>
  </si>
  <si>
    <t>順位</t>
    <rPh sb="0" eb="2">
      <t>ジュンイ</t>
    </rPh>
    <phoneticPr fontId="4"/>
  </si>
  <si>
    <t>-</t>
    <phoneticPr fontId="4"/>
  </si>
  <si>
    <t>市役所サッカー部</t>
    <rPh sb="0" eb="3">
      <t>シヤクショ</t>
    </rPh>
    <rPh sb="7" eb="8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</si>
</sst>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i/>
      <sz val="18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i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i/>
      <sz val="12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/>
    <xf numFmtId="0" fontId="6" fillId="0" borderId="0" xfId="1" applyFont="1"/>
    <xf numFmtId="176" fontId="6" fillId="2" borderId="1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right" vertical="center" shrinkToFit="1"/>
    </xf>
    <xf numFmtId="0" fontId="12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right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25" xfId="1" applyFont="1" applyBorder="1" applyAlignment="1">
      <alignment horizontal="left" vertical="center" shrinkToFit="1"/>
    </xf>
    <xf numFmtId="0" fontId="12" fillId="0" borderId="24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right" vertical="center" shrinkToFit="1"/>
    </xf>
    <xf numFmtId="0" fontId="12" fillId="0" borderId="25" xfId="1" applyFont="1" applyBorder="1" applyAlignment="1">
      <alignment horizontal="left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right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left" vertical="center" shrinkToFit="1"/>
    </xf>
    <xf numFmtId="0" fontId="11" fillId="0" borderId="14" xfId="1" applyFont="1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2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right" vertical="center" shrinkToFit="1"/>
    </xf>
    <xf numFmtId="0" fontId="11" fillId="0" borderId="4" xfId="1" applyFont="1" applyBorder="1" applyAlignment="1">
      <alignment horizontal="left" vertical="center" shrinkToFit="1"/>
    </xf>
    <xf numFmtId="0" fontId="7" fillId="0" borderId="31" xfId="1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11" fillId="0" borderId="20" xfId="1" applyFont="1" applyBorder="1" applyAlignment="1">
      <alignment horizontal="right" vertical="center" shrinkToFit="1"/>
    </xf>
    <xf numFmtId="0" fontId="11" fillId="0" borderId="32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1" xfId="1" applyFont="1" applyBorder="1" applyAlignment="1">
      <alignment horizontal="right" vertical="center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left" vertical="center" shrinkToFit="1"/>
    </xf>
    <xf numFmtId="0" fontId="7" fillId="0" borderId="35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wrapText="1" shrinkToFit="1"/>
    </xf>
    <xf numFmtId="0" fontId="12" fillId="0" borderId="0" xfId="1" applyFont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11" fillId="0" borderId="39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37E23E35-7989-4C51-B1AC-E4571BC86D06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workbookViewId="0">
      <selection activeCell="K13" sqref="K13"/>
    </sheetView>
  </sheetViews>
  <sheetFormatPr defaultRowHeight="18.75"/>
  <sheetData>
    <row r="1" spans="1:2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4"/>
      <c r="W2" s="4"/>
    </row>
    <row r="3" spans="1:23" ht="2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6"/>
    </row>
    <row r="4" spans="1:23" ht="19.5" thickBot="1">
      <c r="A4" s="8" t="s">
        <v>1</v>
      </c>
      <c r="B4" s="9"/>
      <c r="C4" s="9"/>
      <c r="D4" s="10" t="s">
        <v>2</v>
      </c>
      <c r="E4" s="11"/>
      <c r="F4" s="12"/>
      <c r="G4" s="13" t="s">
        <v>3</v>
      </c>
      <c r="H4" s="11"/>
      <c r="I4" s="12"/>
      <c r="J4" s="13" t="s">
        <v>14</v>
      </c>
      <c r="K4" s="11"/>
      <c r="L4" s="12"/>
      <c r="M4" s="13" t="s">
        <v>4</v>
      </c>
      <c r="N4" s="11"/>
      <c r="O4" s="14"/>
      <c r="P4" s="15" t="s">
        <v>5</v>
      </c>
      <c r="Q4" s="16" t="s">
        <v>6</v>
      </c>
      <c r="R4" s="17" t="s">
        <v>7</v>
      </c>
      <c r="S4" s="17" t="s">
        <v>8</v>
      </c>
      <c r="T4" s="17" t="s">
        <v>9</v>
      </c>
      <c r="U4" s="17" t="s">
        <v>10</v>
      </c>
      <c r="V4" s="17" t="s">
        <v>11</v>
      </c>
      <c r="W4" s="18" t="s">
        <v>12</v>
      </c>
    </row>
    <row r="5" spans="1:23" ht="19.5" thickBot="1">
      <c r="A5" s="19"/>
      <c r="B5" s="20"/>
      <c r="C5" s="20"/>
      <c r="D5" s="21"/>
      <c r="E5" s="22"/>
      <c r="F5" s="23"/>
      <c r="G5" s="24"/>
      <c r="H5" s="22"/>
      <c r="I5" s="23"/>
      <c r="J5" s="24"/>
      <c r="K5" s="22"/>
      <c r="L5" s="23"/>
      <c r="M5" s="24"/>
      <c r="N5" s="22"/>
      <c r="O5" s="25"/>
      <c r="P5" s="15"/>
      <c r="Q5" s="16"/>
      <c r="R5" s="17"/>
      <c r="S5" s="17"/>
      <c r="T5" s="17"/>
      <c r="U5" s="17"/>
      <c r="V5" s="17"/>
      <c r="W5" s="18"/>
    </row>
    <row r="6" spans="1:23" ht="19.5" thickBot="1">
      <c r="A6" s="26" t="s">
        <v>2</v>
      </c>
      <c r="B6" s="27"/>
      <c r="C6" s="27"/>
      <c r="D6" s="28"/>
      <c r="E6" s="29"/>
      <c r="F6" s="30"/>
      <c r="G6" s="31"/>
      <c r="H6" s="32" t="str">
        <f>IF(G7=99,"　",IF(G7&gt;I7,"○",IF(G7=I7,"△","●")))</f>
        <v>△</v>
      </c>
      <c r="I6" s="33"/>
      <c r="J6" s="31"/>
      <c r="K6" s="32" t="str">
        <f>IF(J7=99,"　",IF(J7&gt;L7,"○",IF(J7=L7,"△","●")))</f>
        <v>●</v>
      </c>
      <c r="L6" s="33"/>
      <c r="M6" s="34"/>
      <c r="N6" s="32" t="str">
        <f>IF(M7=99,"　",IF(M7&gt;O7,"○",IF(M7=O7,"△","●")))</f>
        <v>●</v>
      </c>
      <c r="O6" s="35"/>
      <c r="P6" s="36">
        <f>Q6*3+R6*1</f>
        <v>5</v>
      </c>
      <c r="Q6" s="37">
        <f>IF(H8="○",1,0)+IF(H6="○",1,0)+IF(K6="○",1,0)+IF(N6="○",1,0)+IF(K8="○",1,0)+IF(N8="○",1,0)</f>
        <v>1</v>
      </c>
      <c r="R6" s="38">
        <f>IF(H8="△",1,0)+IF(H6="△",1,0)+IF(K6="△",1,0)+IF(N6="△",1,0)+IF(K8="△",1,0)+IF(N8="△",1,0)</f>
        <v>2</v>
      </c>
      <c r="S6" s="38">
        <f>IF(H8="●",1,0)+IF(H6="●",1,0)+IF(K6="●",1,0)+IF(N6="●",1,0)+IF(K8="●",1,0)+IF(N8="●",1,0)</f>
        <v>3</v>
      </c>
      <c r="T6" s="38">
        <f>IF(G9=99,0,G9)+IF(G7=99,0,G7)+IF(J7=99,0,J7)+IF(M7=99,0,M7)+IF(J9=99,0,J9)+IF(M9=99,0,M9)</f>
        <v>10</v>
      </c>
      <c r="U6" s="38">
        <f>IF(I9=99,0,I9)+IF(I7=99,0,I7)+IF(L7=99,0,L7)+IF(O7=99,0,O7)+IF(L9=99,0,L9)+IF(O9=99,0,O9)</f>
        <v>23</v>
      </c>
      <c r="V6" s="38">
        <f>T6-U6</f>
        <v>-13</v>
      </c>
      <c r="W6" s="39">
        <v>4</v>
      </c>
    </row>
    <row r="7" spans="1:23" ht="19.5" thickBot="1">
      <c r="A7" s="40"/>
      <c r="B7" s="41"/>
      <c r="C7" s="41"/>
      <c r="D7" s="42"/>
      <c r="E7" s="43"/>
      <c r="F7" s="44"/>
      <c r="G7" s="45">
        <v>4</v>
      </c>
      <c r="H7" s="46" t="s">
        <v>13</v>
      </c>
      <c r="I7" s="47">
        <v>4</v>
      </c>
      <c r="J7" s="45">
        <v>0</v>
      </c>
      <c r="K7" s="46" t="s">
        <v>13</v>
      </c>
      <c r="L7" s="47">
        <v>7</v>
      </c>
      <c r="M7" s="45">
        <v>1</v>
      </c>
      <c r="N7" s="46" t="s">
        <v>13</v>
      </c>
      <c r="O7" s="48">
        <v>3</v>
      </c>
      <c r="P7" s="36"/>
      <c r="Q7" s="37"/>
      <c r="R7" s="38"/>
      <c r="S7" s="38"/>
      <c r="T7" s="38"/>
      <c r="U7" s="38"/>
      <c r="V7" s="38"/>
      <c r="W7" s="39"/>
    </row>
    <row r="8" spans="1:23" ht="19.5" thickBot="1">
      <c r="A8" s="40"/>
      <c r="B8" s="41"/>
      <c r="C8" s="41"/>
      <c r="D8" s="42"/>
      <c r="E8" s="43"/>
      <c r="F8" s="44"/>
      <c r="G8" s="49"/>
      <c r="H8" s="46" t="str">
        <f>IF(G9=99,"　",IF(G9&gt;I9,"○",IF(G9=I9,"△","●")))</f>
        <v>●</v>
      </c>
      <c r="I8" s="50"/>
      <c r="J8" s="49"/>
      <c r="K8" s="46" t="str">
        <f>IF(J9=99,"　",IF(J9&gt;L9,"○",IF(J9=L9,"△","●")))</f>
        <v>△</v>
      </c>
      <c r="L8" s="50"/>
      <c r="M8" s="51"/>
      <c r="N8" s="46" t="str">
        <f>IF(M9=99,"　",IF(M9&gt;O9,"○",IF(M9=O9,"△","●")))</f>
        <v>○</v>
      </c>
      <c r="O8" s="52"/>
      <c r="P8" s="36"/>
      <c r="Q8" s="37"/>
      <c r="R8" s="38" t="e">
        <f>IF(E8="△",1,0)+IF(H8="△",1,0)+IF(K8="△",1,0)+IF(N8="△",1,0)+IF(#REF!="△",1,0)+IF(#REF!="△",1,0)</f>
        <v>#REF!</v>
      </c>
      <c r="S8" s="38" t="e">
        <f>IF(E8="●",1,0)+IF(H8="●",1,0)+IF(K8="●",1,0)+IF(N8="●",1,0)+IF(#REF!="●",1,0)+IF(#REF!="●",1,0)</f>
        <v>#REF!</v>
      </c>
      <c r="T8" s="38" t="e">
        <f>IF(D9=99,0,D9)+IF(G9=99,0,G9)+IF(J9=99,0,J9)+IF(M9=99,0,M9)+IF(#REF!=99,0,#REF!)+IF(#REF!=99,0,#REF!)</f>
        <v>#REF!</v>
      </c>
      <c r="U8" s="38" t="e">
        <f>IF(F9=99,0,F9)+IF(I9=99,0,I9)+IF(L9=99,0,L9)+IF(O9=99,0,O9)+IF(#REF!=99,0,#REF!)+IF(#REF!=99,0,#REF!)</f>
        <v>#REF!</v>
      </c>
      <c r="V8" s="38" t="e">
        <f>T8-U8</f>
        <v>#REF!</v>
      </c>
      <c r="W8" s="39" t="e">
        <f>RANK(P8,P8:P21)</f>
        <v>#N/A</v>
      </c>
    </row>
    <row r="9" spans="1:23" ht="19.5" thickBot="1">
      <c r="A9" s="53"/>
      <c r="B9" s="54"/>
      <c r="C9" s="54"/>
      <c r="D9" s="55"/>
      <c r="E9" s="56"/>
      <c r="F9" s="57"/>
      <c r="G9" s="58">
        <v>0</v>
      </c>
      <c r="H9" s="59" t="s">
        <v>13</v>
      </c>
      <c r="I9" s="60">
        <v>7</v>
      </c>
      <c r="J9" s="58">
        <v>0</v>
      </c>
      <c r="K9" s="59" t="s">
        <v>13</v>
      </c>
      <c r="L9" s="60">
        <v>0</v>
      </c>
      <c r="M9" s="58">
        <v>5</v>
      </c>
      <c r="N9" s="59" t="s">
        <v>13</v>
      </c>
      <c r="O9" s="61">
        <v>2</v>
      </c>
      <c r="P9" s="36"/>
      <c r="Q9" s="37"/>
      <c r="R9" s="38"/>
      <c r="S9" s="38"/>
      <c r="T9" s="38"/>
      <c r="U9" s="38"/>
      <c r="V9" s="38"/>
      <c r="W9" s="39"/>
    </row>
    <row r="10" spans="1:23" ht="19.5" thickBot="1">
      <c r="A10" s="26" t="s">
        <v>3</v>
      </c>
      <c r="B10" s="62"/>
      <c r="C10" s="63"/>
      <c r="D10" s="64"/>
      <c r="E10" s="32" t="str">
        <f>IF(D11=99,"　",IF(D11&gt;F11,"○",IF(D11=F11,"△","●")))</f>
        <v>△</v>
      </c>
      <c r="F10" s="33"/>
      <c r="G10" s="65"/>
      <c r="H10" s="29"/>
      <c r="I10" s="30"/>
      <c r="J10" s="66"/>
      <c r="K10" s="32" t="str">
        <f>IF(J11=99,"　",IF(J11&gt;L11,"○",IF(J11=L11,"△","●")))</f>
        <v>●</v>
      </c>
      <c r="L10" s="67"/>
      <c r="M10" s="34"/>
      <c r="N10" s="32" t="str">
        <f>IF(M11=99,"　",IF(M11&gt;O11,"○",IF(M11=O11,"△","●")))</f>
        <v>○</v>
      </c>
      <c r="O10" s="35"/>
      <c r="P10" s="36">
        <f>Q10*3+R10*1</f>
        <v>9</v>
      </c>
      <c r="Q10" s="37">
        <f>IF(E12="○",1,0)+IF(E10="○",1,0)+IF(K10="○",1,0)+IF(N10="○",1,0)+IF(K12="○",1,0)+IF(N12="○",1,0)</f>
        <v>2</v>
      </c>
      <c r="R10" s="68">
        <f>IF(E12="△",1,0)+IF(E10="△",1,0)+IF(K10="△",1,0)+IF(N10="△",1,0)+IF(K12="△",1,0)+IF(N12="△",1,0)</f>
        <v>3</v>
      </c>
      <c r="S10" s="38">
        <f>IF(H12="●",1,0)+IF(H10="●",1,0)+IF(K10="●",1,0)+IF(N10="●",1,0)+IF(K12="●",1,0)+IF(N12="●",1,0)</f>
        <v>1</v>
      </c>
      <c r="T10" s="38">
        <f>IF(D13=99,0,D13)+IF(D11=99,0,D11)+IF(J11=99,0,J11)+IF(M11=99,0,M11)+IF(J13=99,0,J13)+IF(M13=99,0,M13)</f>
        <v>17</v>
      </c>
      <c r="U10" s="38">
        <f>IF(F13=99,0,F13)+IF(F11=99,0,F11)+IF(L11=99,0,L11)+IF(O11=99,0,O11)+IF(L13=99,0,L13)+IF(O13=99,0,O13)</f>
        <v>8</v>
      </c>
      <c r="V10" s="38">
        <f>T10-U10</f>
        <v>9</v>
      </c>
      <c r="W10" s="39">
        <v>2</v>
      </c>
    </row>
    <row r="11" spans="1:23" ht="19.5" thickBot="1">
      <c r="A11" s="69"/>
      <c r="B11" s="70"/>
      <c r="C11" s="71"/>
      <c r="D11" s="72">
        <v>4</v>
      </c>
      <c r="E11" s="46" t="s">
        <v>13</v>
      </c>
      <c r="F11" s="47">
        <v>4</v>
      </c>
      <c r="G11" s="73"/>
      <c r="H11" s="43"/>
      <c r="I11" s="44"/>
      <c r="J11" s="45">
        <v>0</v>
      </c>
      <c r="K11" s="46" t="s">
        <v>13</v>
      </c>
      <c r="L11" s="47">
        <v>1</v>
      </c>
      <c r="M11" s="45">
        <v>4</v>
      </c>
      <c r="N11" s="46" t="s">
        <v>13</v>
      </c>
      <c r="O11" s="48">
        <v>1</v>
      </c>
      <c r="P11" s="36"/>
      <c r="Q11" s="37"/>
      <c r="R11" s="74"/>
      <c r="S11" s="38"/>
      <c r="T11" s="38"/>
      <c r="U11" s="38"/>
      <c r="V11" s="38"/>
      <c r="W11" s="39"/>
    </row>
    <row r="12" spans="1:23" ht="19.5" thickBot="1">
      <c r="A12" s="69"/>
      <c r="B12" s="70"/>
      <c r="C12" s="71"/>
      <c r="D12" s="75"/>
      <c r="E12" s="46" t="str">
        <f>IF(D13=99,"　",IF(D13&gt;F13,"○",IF(D13=F13,"△","●")))</f>
        <v>○</v>
      </c>
      <c r="F12" s="50"/>
      <c r="G12" s="73"/>
      <c r="H12" s="43"/>
      <c r="I12" s="44"/>
      <c r="J12" s="49"/>
      <c r="K12" s="46" t="str">
        <f>IF(J13=99,"　",IF(J13&gt;L13,"○",IF(J13=L13,"△","●")))</f>
        <v>△</v>
      </c>
      <c r="L12" s="50"/>
      <c r="M12" s="51"/>
      <c r="N12" s="46" t="str">
        <f>IF(M13=99,"　",IF(M13&gt;O13,"○",IF(M13=O13,"△","●")))</f>
        <v>△</v>
      </c>
      <c r="O12" s="52"/>
      <c r="P12" s="36"/>
      <c r="Q12" s="37"/>
      <c r="R12" s="74"/>
      <c r="S12" s="38" t="e">
        <f>IF(E12="●",1,0)+IF(H12="●",1,0)+IF(K12="●",1,0)+IF(N12="●",1,0)+IF(#REF!="●",1,0)+IF(#REF!="●",1,0)</f>
        <v>#REF!</v>
      </c>
      <c r="T12" s="38" t="e">
        <f>IF(D13=99,0,D13)+IF(G13=99,0,G13)+IF(J13=99,0,J13)+IF(M13=99,0,M13)+IF(#REF!=99,0,#REF!)+IF(#REF!=99,0,#REF!)</f>
        <v>#REF!</v>
      </c>
      <c r="U12" s="38" t="e">
        <f>IF(F13=99,0,F13)+IF(I13=99,0,I13)+IF(L13=99,0,L13)+IF(O13=99,0,O13)+IF(#REF!=99,0,#REF!)+IF(#REF!=99,0,#REF!)</f>
        <v>#REF!</v>
      </c>
      <c r="V12" s="38" t="e">
        <f>T12-U12</f>
        <v>#REF!</v>
      </c>
      <c r="W12" s="39" t="e">
        <f>RANK(P12,P12:P25)</f>
        <v>#N/A</v>
      </c>
    </row>
    <row r="13" spans="1:23" ht="19.5" thickBot="1">
      <c r="A13" s="76"/>
      <c r="B13" s="77"/>
      <c r="C13" s="78"/>
      <c r="D13" s="79">
        <v>7</v>
      </c>
      <c r="E13" s="59" t="s">
        <v>13</v>
      </c>
      <c r="F13" s="60">
        <v>0</v>
      </c>
      <c r="G13" s="80"/>
      <c r="H13" s="56"/>
      <c r="I13" s="57"/>
      <c r="J13" s="58">
        <v>2</v>
      </c>
      <c r="K13" s="59" t="s">
        <v>13</v>
      </c>
      <c r="L13" s="81">
        <v>2</v>
      </c>
      <c r="M13" s="58">
        <v>0</v>
      </c>
      <c r="N13" s="59" t="s">
        <v>13</v>
      </c>
      <c r="O13" s="61">
        <v>0</v>
      </c>
      <c r="P13" s="36"/>
      <c r="Q13" s="37"/>
      <c r="R13" s="82"/>
      <c r="S13" s="38"/>
      <c r="T13" s="38"/>
      <c r="U13" s="38"/>
      <c r="V13" s="38"/>
      <c r="W13" s="39"/>
    </row>
    <row r="14" spans="1:23" ht="19.5" thickBot="1">
      <c r="A14" s="26" t="s">
        <v>14</v>
      </c>
      <c r="B14" s="62"/>
      <c r="C14" s="63"/>
      <c r="D14" s="64"/>
      <c r="E14" s="32" t="str">
        <f>IF(D15=99,"　",IF(D15&gt;F15,"○",IF(D15=F15,"△","●")))</f>
        <v>○</v>
      </c>
      <c r="F14" s="33"/>
      <c r="G14" s="31"/>
      <c r="H14" s="32" t="str">
        <f>IF(G15=99,"　",IF(G15&gt;I15,"○",IF(G15=I15,"△","●")))</f>
        <v>○</v>
      </c>
      <c r="I14" s="33"/>
      <c r="J14" s="65"/>
      <c r="K14" s="29"/>
      <c r="L14" s="30"/>
      <c r="M14" s="34"/>
      <c r="N14" s="32" t="str">
        <f>IF(M15=99,"　",IF(M15&gt;O15,"○",IF(M15=O15,"△","●")))</f>
        <v>●</v>
      </c>
      <c r="O14" s="35"/>
      <c r="P14" s="36">
        <f>Q14*3+R14*1</f>
        <v>8</v>
      </c>
      <c r="Q14" s="37">
        <f>IF(H16="○",1,0)+IF(H14="○",1,0)+IF(E14="○",1,0)+IF(N14="○",1,0)+IF(E16="○",1,0)+IF(N16="○",1,0)</f>
        <v>2</v>
      </c>
      <c r="R14" s="68">
        <f>IF(H16="△",1,0)+IF(H14="△",1,0)+IF(E14="△",1,0)+IF(N14="△",1,0)+IF(E16="△",1,0)+IF(N16="△",1,0)</f>
        <v>2</v>
      </c>
      <c r="S14" s="38">
        <f>IF(H16="●",1,0)+IF(H14="●",1,0)+IF(K14="●",1,0)+IF(N14="●",1,0)+IF(K16="●",1,0)+IF(N16="●",1,0)</f>
        <v>2</v>
      </c>
      <c r="T14" s="38">
        <f>IF(G17=99,0,G17)+IF(G15=99,0,G15)+IF(D15=99,0,D15)+IF(M15=99,0,M15)+IF(M17=99,0,M17)+IF(D17=99,0,D17)</f>
        <v>12</v>
      </c>
      <c r="U14" s="38">
        <f>IF(I17=99,0,I17)+IF(I15=99,0,I15)+IF(F15=99,0,F15)+IF(O15=99,0,O15)+IF(F17=99,0,F17)+IF(O17=99,0,O17)</f>
        <v>6</v>
      </c>
      <c r="V14" s="38">
        <f>T14-U14</f>
        <v>6</v>
      </c>
      <c r="W14" s="39">
        <v>3</v>
      </c>
    </row>
    <row r="15" spans="1:23" ht="19.5" thickBot="1">
      <c r="A15" s="69"/>
      <c r="B15" s="70"/>
      <c r="C15" s="71"/>
      <c r="D15" s="72">
        <v>7</v>
      </c>
      <c r="E15" s="46" t="s">
        <v>13</v>
      </c>
      <c r="F15" s="47">
        <v>0</v>
      </c>
      <c r="G15" s="45">
        <v>1</v>
      </c>
      <c r="H15" s="46" t="s">
        <v>13</v>
      </c>
      <c r="I15" s="47">
        <v>0</v>
      </c>
      <c r="J15" s="73"/>
      <c r="K15" s="43"/>
      <c r="L15" s="44"/>
      <c r="M15" s="45">
        <v>1</v>
      </c>
      <c r="N15" s="46" t="s">
        <v>13</v>
      </c>
      <c r="O15" s="48">
        <v>2</v>
      </c>
      <c r="P15" s="36"/>
      <c r="Q15" s="37"/>
      <c r="R15" s="74"/>
      <c r="S15" s="38"/>
      <c r="T15" s="38"/>
      <c r="U15" s="38"/>
      <c r="V15" s="38"/>
      <c r="W15" s="39"/>
    </row>
    <row r="16" spans="1:23" ht="19.5" thickBot="1">
      <c r="A16" s="69"/>
      <c r="B16" s="70"/>
      <c r="C16" s="71"/>
      <c r="D16" s="75"/>
      <c r="E16" s="46" t="str">
        <f>IF(D17=99,"　",IF(D17&gt;F17,"○",IF(D17=F17,"△","●")))</f>
        <v>△</v>
      </c>
      <c r="F16" s="50"/>
      <c r="G16" s="49"/>
      <c r="H16" s="46" t="str">
        <f>IF(G17=99,"　",IF(G17&gt;I17,"○",IF(G17=I17,"△","●")))</f>
        <v>△</v>
      </c>
      <c r="I16" s="50"/>
      <c r="J16" s="73"/>
      <c r="K16" s="43"/>
      <c r="L16" s="44"/>
      <c r="M16" s="51"/>
      <c r="N16" s="46" t="str">
        <f>IF(M17=99,"　",IF(M17&gt;O17,"○",IF(M17=O17,"△","●")))</f>
        <v>●</v>
      </c>
      <c r="O16" s="52"/>
      <c r="P16" s="36"/>
      <c r="Q16" s="37"/>
      <c r="R16" s="74"/>
      <c r="S16" s="38" t="e">
        <f>IF(E16="●",1,0)+IF(H16="●",1,0)+IF(K16="●",1,0)+IF(N16="●",1,0)+IF(#REF!="●",1,0)+IF(#REF!="●",1,0)</f>
        <v>#REF!</v>
      </c>
      <c r="T16" s="38" t="e">
        <f>IF(D17=99,0,D17)+IF(G17=99,0,G17)+IF(J17=99,0,J17)+IF(M17=99,0,M17)+IF(#REF!=99,0,#REF!)+IF(#REF!=99,0,#REF!)</f>
        <v>#REF!</v>
      </c>
      <c r="U16" s="38" t="e">
        <f>IF(F17=99,0,F17)+IF(I17=99,0,I17)+IF(L17=99,0,L17)+IF(O17=99,0,O17)+IF(#REF!=99,0,#REF!)+IF(#REF!=99,0,#REF!)</f>
        <v>#REF!</v>
      </c>
      <c r="V16" s="38" t="e">
        <f>T16-U16</f>
        <v>#REF!</v>
      </c>
      <c r="W16" s="39" t="e">
        <f>RANK(P16,P16:P29)</f>
        <v>#N/A</v>
      </c>
    </row>
    <row r="17" spans="1:23" ht="19.5" thickBot="1">
      <c r="A17" s="76"/>
      <c r="B17" s="77"/>
      <c r="C17" s="78"/>
      <c r="D17" s="79">
        <v>0</v>
      </c>
      <c r="E17" s="59" t="s">
        <v>13</v>
      </c>
      <c r="F17" s="60">
        <v>0</v>
      </c>
      <c r="G17" s="58">
        <v>2</v>
      </c>
      <c r="H17" s="59" t="s">
        <v>13</v>
      </c>
      <c r="I17" s="60">
        <v>2</v>
      </c>
      <c r="J17" s="80"/>
      <c r="K17" s="56"/>
      <c r="L17" s="57"/>
      <c r="M17" s="58">
        <v>1</v>
      </c>
      <c r="N17" s="59" t="s">
        <v>13</v>
      </c>
      <c r="O17" s="61">
        <v>2</v>
      </c>
      <c r="P17" s="36"/>
      <c r="Q17" s="37"/>
      <c r="R17" s="82"/>
      <c r="S17" s="38"/>
      <c r="T17" s="38"/>
      <c r="U17" s="38"/>
      <c r="V17" s="38"/>
      <c r="W17" s="39"/>
    </row>
    <row r="18" spans="1:23" ht="19.5" thickBot="1">
      <c r="A18" s="83" t="s">
        <v>4</v>
      </c>
      <c r="B18" s="41"/>
      <c r="C18" s="41"/>
      <c r="D18" s="75"/>
      <c r="E18" s="46" t="str">
        <f>IF(D19=99,"　",IF(D19&gt;F19,"○",IF(D19=F19,"△","●")))</f>
        <v>○</v>
      </c>
      <c r="F18" s="84"/>
      <c r="G18" s="49"/>
      <c r="H18" s="46" t="str">
        <f>IF(G19=99,"　",IF(G19&gt;I19,"○",IF(G19=I19,"△","●")))</f>
        <v>●</v>
      </c>
      <c r="I18" s="84"/>
      <c r="J18" s="49"/>
      <c r="K18" s="46" t="str">
        <f>IF(J19=99,"　",IF(J19&gt;L19,"○",IF(J19=L19,"△","●")))</f>
        <v>○</v>
      </c>
      <c r="L18" s="84"/>
      <c r="M18" s="73"/>
      <c r="N18" s="43"/>
      <c r="O18" s="85"/>
      <c r="P18" s="36">
        <f>Q18*3+R18*1</f>
        <v>10</v>
      </c>
      <c r="Q18" s="86">
        <f>IF(H20="○",1,0)+IF(H18="○",1,0)+IF(K18="○",1,0)+IF(E18="○",1,0)+IF(K20="○",1,0)+IF(E20="○",1,0)</f>
        <v>3</v>
      </c>
      <c r="R18" s="68">
        <f>IF(H20="△",1,0)+IF(H18="△",1,0)+IF(K18="△",1,0)+IF(E18="△",1,0)+IF(K20="△",1,0)+IF(E20="△",1,0)</f>
        <v>1</v>
      </c>
      <c r="S18" s="38">
        <v>2</v>
      </c>
      <c r="T18" s="38">
        <v>10</v>
      </c>
      <c r="U18" s="38">
        <f>IF(I21=99,0,I21)+IF(I19=99,0,I19)+IF(L19=99,0,L19)+IF(F19=99,0,F19)+IF(L21=99,0,L21)+IF(F21=99,0,F21)</f>
        <v>12</v>
      </c>
      <c r="V18" s="38">
        <f>T18-U18</f>
        <v>-2</v>
      </c>
      <c r="W18" s="39">
        <v>1</v>
      </c>
    </row>
    <row r="19" spans="1:23" ht="19.5" thickBot="1">
      <c r="A19" s="40"/>
      <c r="B19" s="41"/>
      <c r="C19" s="41"/>
      <c r="D19" s="72">
        <v>3</v>
      </c>
      <c r="E19" s="46" t="s">
        <v>13</v>
      </c>
      <c r="F19" s="47">
        <v>1</v>
      </c>
      <c r="G19" s="45">
        <v>1</v>
      </c>
      <c r="H19" s="46" t="s">
        <v>13</v>
      </c>
      <c r="I19" s="47">
        <v>4</v>
      </c>
      <c r="J19" s="45">
        <v>2</v>
      </c>
      <c r="K19" s="46" t="s">
        <v>13</v>
      </c>
      <c r="L19" s="47">
        <v>1</v>
      </c>
      <c r="M19" s="73"/>
      <c r="N19" s="43"/>
      <c r="O19" s="85"/>
      <c r="P19" s="36"/>
      <c r="Q19" s="87"/>
      <c r="R19" s="74"/>
      <c r="S19" s="38"/>
      <c r="T19" s="38"/>
      <c r="U19" s="38"/>
      <c r="V19" s="38"/>
      <c r="W19" s="39"/>
    </row>
    <row r="20" spans="1:23" ht="19.5" thickBot="1">
      <c r="A20" s="40"/>
      <c r="B20" s="41"/>
      <c r="C20" s="41"/>
      <c r="D20" s="75"/>
      <c r="E20" s="46" t="str">
        <f>IF(D21=99,"　",IF(D21&gt;F21,"○",IF(D21=F21,"△","●")))</f>
        <v>●</v>
      </c>
      <c r="F20" s="50"/>
      <c r="G20" s="49"/>
      <c r="H20" s="46" t="str">
        <f>IF(G21=99,"　",IF(G21&gt;I21,"○",IF(G21=I21,"△","●")))</f>
        <v>△</v>
      </c>
      <c r="I20" s="50"/>
      <c r="J20" s="49"/>
      <c r="K20" s="46" t="str">
        <f>IF(J21=99,"　",IF(J21&gt;L21,"○",IF(J21=L21,"△","●")))</f>
        <v>○</v>
      </c>
      <c r="L20" s="50"/>
      <c r="M20" s="73"/>
      <c r="N20" s="43"/>
      <c r="O20" s="85"/>
      <c r="P20" s="36"/>
      <c r="Q20" s="87"/>
      <c r="R20" s="74"/>
      <c r="S20" s="38" t="e">
        <f>IF(E20="●",1,0)+IF(H20="●",1,0)+IF(K20="●",1,0)+IF(N20="●",1,0)+IF(#REF!="●",1,0)+IF(#REF!="●",1,0)</f>
        <v>#REF!</v>
      </c>
      <c r="T20" s="38" t="e">
        <f>IF(D21=99,0,D21)+IF(G21=99,0,G21)+IF(J21=99,0,J21)+IF(M21=99,0,M21)+IF(#REF!=99,0,#REF!)+IF(#REF!=99,0,#REF!)</f>
        <v>#REF!</v>
      </c>
      <c r="U20" s="38" t="e">
        <f>IF(F21=99,0,F21)+IF(I21=99,0,I21)+IF(L21=99,0,L21)+IF(O21=99,0,O21)+IF(#REF!=99,0,#REF!)+IF(#REF!=99,0,#REF!)</f>
        <v>#REF!</v>
      </c>
      <c r="V20" s="38" t="e">
        <f>T20-U20</f>
        <v>#REF!</v>
      </c>
      <c r="W20" s="39" t="e">
        <f>RANK(P20,P20:P33)</f>
        <v>#N/A</v>
      </c>
    </row>
    <row r="21" spans="1:23" ht="19.5" thickBot="1">
      <c r="A21" s="53"/>
      <c r="B21" s="54"/>
      <c r="C21" s="54"/>
      <c r="D21" s="79">
        <v>2</v>
      </c>
      <c r="E21" s="59" t="s">
        <v>13</v>
      </c>
      <c r="F21" s="60">
        <v>5</v>
      </c>
      <c r="G21" s="58">
        <v>0</v>
      </c>
      <c r="H21" s="59" t="s">
        <v>13</v>
      </c>
      <c r="I21" s="60">
        <v>0</v>
      </c>
      <c r="J21" s="58">
        <v>2</v>
      </c>
      <c r="K21" s="59" t="s">
        <v>13</v>
      </c>
      <c r="L21" s="60">
        <v>1</v>
      </c>
      <c r="M21" s="80"/>
      <c r="N21" s="56"/>
      <c r="O21" s="88"/>
      <c r="P21" s="36"/>
      <c r="Q21" s="89"/>
      <c r="R21" s="82"/>
      <c r="S21" s="38"/>
      <c r="T21" s="38"/>
      <c r="U21" s="38"/>
      <c r="V21" s="38"/>
      <c r="W21" s="39"/>
    </row>
  </sheetData>
  <mergeCells count="56">
    <mergeCell ref="T18:T21"/>
    <mergeCell ref="U18:U21"/>
    <mergeCell ref="V18:V21"/>
    <mergeCell ref="W18:W21"/>
    <mergeCell ref="T14:T17"/>
    <mergeCell ref="U14:U17"/>
    <mergeCell ref="V14:V17"/>
    <mergeCell ref="W14:W17"/>
    <mergeCell ref="A18:C21"/>
    <mergeCell ref="M18:O21"/>
    <mergeCell ref="P18:P21"/>
    <mergeCell ref="Q18:Q21"/>
    <mergeCell ref="R18:R21"/>
    <mergeCell ref="S18:S21"/>
    <mergeCell ref="T10:T13"/>
    <mergeCell ref="U10:U13"/>
    <mergeCell ref="V10:V13"/>
    <mergeCell ref="W10:W13"/>
    <mergeCell ref="A14:C17"/>
    <mergeCell ref="J14:L17"/>
    <mergeCell ref="P14:P17"/>
    <mergeCell ref="Q14:Q17"/>
    <mergeCell ref="R14:R17"/>
    <mergeCell ref="S14:S17"/>
    <mergeCell ref="T6:T9"/>
    <mergeCell ref="U6:U9"/>
    <mergeCell ref="V6:V9"/>
    <mergeCell ref="W6:W9"/>
    <mergeCell ref="A10:C13"/>
    <mergeCell ref="G10:I13"/>
    <mergeCell ref="P10:P13"/>
    <mergeCell ref="Q10:Q13"/>
    <mergeCell ref="R10:R13"/>
    <mergeCell ref="S10:S13"/>
    <mergeCell ref="A6:C9"/>
    <mergeCell ref="D6:F9"/>
    <mergeCell ref="P6:P9"/>
    <mergeCell ref="Q6:Q9"/>
    <mergeCell ref="R6:R9"/>
    <mergeCell ref="S6:S9"/>
    <mergeCell ref="R4:R5"/>
    <mergeCell ref="S4:S5"/>
    <mergeCell ref="T4:T5"/>
    <mergeCell ref="U4:U5"/>
    <mergeCell ref="V4:V5"/>
    <mergeCell ref="W4:W5"/>
    <mergeCell ref="A1:W1"/>
    <mergeCell ref="V2:W2"/>
    <mergeCell ref="T3:V3"/>
    <mergeCell ref="A4:C5"/>
    <mergeCell ref="D4:F5"/>
    <mergeCell ref="G4:I5"/>
    <mergeCell ref="J4:L5"/>
    <mergeCell ref="M4:O5"/>
    <mergeCell ref="P4:P5"/>
    <mergeCell ref="Q4:Q5"/>
  </mergeCells>
  <phoneticPr fontId="3"/>
  <conditionalFormatting sqref="M6:O17 J13:L13 J10:J12 G6:J9 K6:L12 D10:F21 G14:I21 J18:L21">
    <cfRule type="cellIs" dxfId="0" priority="1" stopIfTrue="1" operator="equal">
      <formula>99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2019-03-11T10:44:14Z</dcterms:modified>
</cp:coreProperties>
</file>